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https://onewri-my.sharepoint.com/personal/sangeetha_sarma_p4gpartnerships_org/Documents/Desktop/Comms Folder/Call for Partnerships/"/>
    </mc:Choice>
  </mc:AlternateContent>
  <xr:revisionPtr revIDLastSave="0" documentId="8_{E8AF7542-CF3E-4D1F-8492-637DAF70ADD6}" xr6:coauthVersionLast="47" xr6:coauthVersionMax="47" xr10:uidLastSave="{00000000-0000-0000-0000-000000000000}"/>
  <bookViews>
    <workbookView xWindow="-110" yWindow="-110" windowWidth="19420" windowHeight="10420" tabRatio="891" activeTab="2" xr2:uid="{00000000-000D-0000-FFFF-FFFF00000000}"/>
  </bookViews>
  <sheets>
    <sheet name="Instructions " sheetId="16" r:id="rId1"/>
    <sheet name="1 Workplan" sheetId="6" r:id="rId2"/>
    <sheet name="2. Detailed Budget" sheetId="14" r:id="rId3"/>
    <sheet name="Budget workings" sheetId="17" r:id="rId4"/>
    <sheet name="3 M&amp;E" sheetId="12" r:id="rId5"/>
    <sheet name="4 Risk Assessment" sheetId="13" r:id="rId6"/>
    <sheet name="5 Summary Data" sheetId="10" state="hidden" r:id="rId7"/>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5" hidden="1">'4 Risk Assessment'!$4:$12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0" i="14" l="1"/>
  <c r="D130" i="14"/>
  <c r="B10" i="17"/>
  <c r="G78" i="14"/>
  <c r="G65" i="14"/>
  <c r="G52" i="14"/>
  <c r="G39" i="14"/>
  <c r="G26" i="14"/>
  <c r="G13" i="14"/>
  <c r="E87" i="14"/>
  <c r="F87" i="14"/>
  <c r="F83" i="14"/>
  <c r="E83" i="14"/>
  <c r="F82" i="14"/>
  <c r="E82" i="14"/>
  <c r="F80" i="14"/>
  <c r="E80" i="14"/>
  <c r="F79" i="14"/>
  <c r="E79" i="14"/>
  <c r="F76" i="14"/>
  <c r="E76" i="14"/>
  <c r="F75" i="14"/>
  <c r="E75" i="14"/>
  <c r="F74" i="14"/>
  <c r="E74" i="14"/>
  <c r="F73" i="14"/>
  <c r="E73" i="14"/>
  <c r="F72" i="14"/>
  <c r="E72" i="14"/>
  <c r="F71" i="14"/>
  <c r="E71" i="14"/>
  <c r="F70" i="14"/>
  <c r="E70" i="14"/>
  <c r="F69" i="14"/>
  <c r="E69" i="14"/>
  <c r="F68" i="14"/>
  <c r="E68" i="14"/>
  <c r="F67" i="14"/>
  <c r="E67" i="14"/>
  <c r="F66" i="14"/>
  <c r="E66" i="14"/>
  <c r="F63" i="14"/>
  <c r="E63" i="14"/>
  <c r="F62" i="14"/>
  <c r="E62" i="14"/>
  <c r="F61" i="14"/>
  <c r="E61" i="14"/>
  <c r="F60" i="14"/>
  <c r="E60" i="14"/>
  <c r="F59" i="14"/>
  <c r="E59" i="14"/>
  <c r="F58" i="14"/>
  <c r="E58" i="14"/>
  <c r="F57" i="14"/>
  <c r="E57" i="14"/>
  <c r="F56" i="14"/>
  <c r="E56" i="14"/>
  <c r="F55" i="14"/>
  <c r="E55" i="14"/>
  <c r="F54" i="14"/>
  <c r="E54" i="14"/>
  <c r="F53" i="14"/>
  <c r="E53" i="14"/>
  <c r="F50" i="14"/>
  <c r="E50" i="14"/>
  <c r="F49" i="14"/>
  <c r="E49" i="14"/>
  <c r="F48" i="14"/>
  <c r="E48" i="14"/>
  <c r="F47" i="14"/>
  <c r="E47" i="14"/>
  <c r="F46" i="14"/>
  <c r="E46" i="14"/>
  <c r="F45" i="14"/>
  <c r="E45" i="14"/>
  <c r="F44" i="14"/>
  <c r="E44" i="14"/>
  <c r="F43" i="14"/>
  <c r="E43" i="14"/>
  <c r="F42" i="14"/>
  <c r="E42" i="14"/>
  <c r="F41" i="14"/>
  <c r="E41" i="14"/>
  <c r="F40" i="14"/>
  <c r="E40" i="14"/>
  <c r="F37" i="14"/>
  <c r="E37" i="14"/>
  <c r="F36" i="14"/>
  <c r="E36" i="14"/>
  <c r="F35" i="14"/>
  <c r="E35" i="14"/>
  <c r="F34" i="14"/>
  <c r="E34" i="14"/>
  <c r="F33" i="14"/>
  <c r="E33" i="14"/>
  <c r="F32" i="14"/>
  <c r="E32" i="14"/>
  <c r="F31" i="14"/>
  <c r="E31" i="14"/>
  <c r="F30" i="14"/>
  <c r="E30" i="14"/>
  <c r="F29" i="14"/>
  <c r="E29" i="14"/>
  <c r="F28" i="14"/>
  <c r="E28" i="14"/>
  <c r="F27" i="14"/>
  <c r="E27" i="14"/>
  <c r="F15" i="14"/>
  <c r="F16" i="14"/>
  <c r="F17" i="14"/>
  <c r="F18" i="14"/>
  <c r="F19" i="14"/>
  <c r="F20" i="14"/>
  <c r="F21" i="14"/>
  <c r="F22" i="14"/>
  <c r="F23" i="14"/>
  <c r="F24" i="14"/>
  <c r="F14" i="14"/>
  <c r="E15" i="14"/>
  <c r="E16" i="14"/>
  <c r="E17" i="14"/>
  <c r="E18" i="14"/>
  <c r="E19" i="14"/>
  <c r="E20" i="14"/>
  <c r="E21" i="14"/>
  <c r="E22" i="14"/>
  <c r="E23" i="14"/>
  <c r="E24" i="14"/>
  <c r="E14" i="14"/>
  <c r="B24" i="17"/>
  <c r="B42" i="17" s="1"/>
  <c r="B60" i="17" s="1"/>
  <c r="B17" i="17"/>
  <c r="B35" i="17" s="1"/>
  <c r="B53" i="17" s="1"/>
  <c r="B3" i="17"/>
  <c r="B28" i="17" s="1"/>
  <c r="B46" i="17" s="1"/>
  <c r="D14" i="14" l="1"/>
  <c r="H115" i="14"/>
  <c r="H114" i="14"/>
  <c r="O114" i="14" s="1"/>
  <c r="H113" i="14"/>
  <c r="O113" i="14" s="1"/>
  <c r="H112" i="14"/>
  <c r="O112" i="14" s="1"/>
  <c r="T78" i="14"/>
  <c r="S78" i="14"/>
  <c r="T65" i="14"/>
  <c r="S65" i="14"/>
  <c r="T52" i="14"/>
  <c r="S52" i="14"/>
  <c r="T39" i="14"/>
  <c r="S39" i="14"/>
  <c r="T26" i="14"/>
  <c r="S26" i="14"/>
  <c r="T13" i="14"/>
  <c r="S13" i="14"/>
  <c r="H26" i="14"/>
  <c r="I26" i="14"/>
  <c r="J26" i="14"/>
  <c r="K26" i="14"/>
  <c r="L26" i="14"/>
  <c r="M26" i="14"/>
  <c r="N26" i="14"/>
  <c r="O26" i="14"/>
  <c r="P26" i="14"/>
  <c r="Q26" i="14"/>
  <c r="R26" i="14"/>
  <c r="H39" i="14"/>
  <c r="I39" i="14"/>
  <c r="J39" i="14"/>
  <c r="K39" i="14"/>
  <c r="L39" i="14"/>
  <c r="M39" i="14"/>
  <c r="N39" i="14"/>
  <c r="O39" i="14"/>
  <c r="P39" i="14"/>
  <c r="Q39" i="14"/>
  <c r="R39" i="14"/>
  <c r="H52" i="14"/>
  <c r="I52" i="14"/>
  <c r="J52" i="14"/>
  <c r="K52" i="14"/>
  <c r="L52" i="14"/>
  <c r="M52" i="14"/>
  <c r="N52" i="14"/>
  <c r="O52" i="14"/>
  <c r="P52" i="14"/>
  <c r="Q52" i="14"/>
  <c r="R52" i="14"/>
  <c r="H65" i="14"/>
  <c r="I65" i="14"/>
  <c r="J65" i="14"/>
  <c r="K65" i="14"/>
  <c r="L65" i="14"/>
  <c r="M65" i="14"/>
  <c r="N65" i="14"/>
  <c r="O65" i="14"/>
  <c r="P65" i="14"/>
  <c r="Q65" i="14"/>
  <c r="R65" i="14"/>
  <c r="H78" i="14"/>
  <c r="I78" i="14"/>
  <c r="J78" i="14"/>
  <c r="K78" i="14"/>
  <c r="L78" i="14"/>
  <c r="M78" i="14"/>
  <c r="N78" i="14"/>
  <c r="O78" i="14"/>
  <c r="P78" i="14"/>
  <c r="Q78" i="14"/>
  <c r="R78" i="14"/>
  <c r="I25" i="12"/>
  <c r="G25" i="12"/>
  <c r="E25" i="12"/>
  <c r="A21" i="12"/>
  <c r="A22" i="12" s="1"/>
  <c r="A23" i="12" s="1"/>
  <c r="A26" i="12" s="1"/>
  <c r="A27" i="12" s="1"/>
  <c r="A28" i="12" s="1"/>
  <c r="A30" i="12" s="1"/>
  <c r="A31" i="12" s="1"/>
  <c r="A34" i="12" s="1"/>
  <c r="A37" i="12" s="1"/>
  <c r="A38" i="12" s="1"/>
  <c r="A39" i="12" s="1"/>
  <c r="E22" i="12"/>
  <c r="T85" i="14" l="1"/>
  <c r="T89" i="14" s="1"/>
  <c r="S85" i="14"/>
  <c r="S89" i="14" s="1"/>
  <c r="A41" i="12"/>
  <c r="A42" i="12" s="1"/>
  <c r="A44" i="12" s="1"/>
  <c r="A45" i="12" s="1"/>
  <c r="A47" i="12" s="1"/>
  <c r="A48" i="12" s="1"/>
  <c r="A49" i="12" s="1"/>
  <c r="A50" i="12" s="1"/>
  <c r="A51" i="12" s="1"/>
  <c r="A52" i="12" s="1"/>
  <c r="A53" i="12" s="1"/>
  <c r="E78" i="14"/>
  <c r="E65" i="14"/>
  <c r="E52" i="14"/>
  <c r="E39" i="14"/>
  <c r="E26" i="14"/>
  <c r="E13" i="14"/>
  <c r="E85" i="14" s="1"/>
  <c r="O115" i="14"/>
  <c r="O102" i="14"/>
  <c r="O103" i="14"/>
  <c r="O104" i="14"/>
  <c r="O105" i="14"/>
  <c r="O106" i="14"/>
  <c r="O107" i="14"/>
  <c r="O108" i="14"/>
  <c r="O109" i="14"/>
  <c r="O110" i="14"/>
  <c r="O111" i="14"/>
  <c r="O101" i="14"/>
  <c r="R13" i="14"/>
  <c r="R85" i="14" s="1"/>
  <c r="R89" i="14" s="1"/>
  <c r="Q13" i="14"/>
  <c r="Q85" i="14" s="1"/>
  <c r="Q89" i="14" s="1"/>
  <c r="H116" i="14"/>
  <c r="O116" i="14" s="1"/>
  <c r="I33" i="12"/>
  <c r="G33" i="12"/>
  <c r="E33" i="12"/>
  <c r="I22" i="12"/>
  <c r="A76" i="14" l="1"/>
  <c r="I36" i="12"/>
  <c r="G36" i="12"/>
  <c r="E36" i="12"/>
  <c r="R139" i="14"/>
  <c r="E6" i="12"/>
  <c r="G5" i="12"/>
  <c r="E5" i="12"/>
  <c r="E4" i="12"/>
  <c r="D6" i="14"/>
  <c r="C6" i="14"/>
  <c r="B106" i="14"/>
  <c r="L17" i="10"/>
  <c r="M17" i="10"/>
  <c r="N17" i="10"/>
  <c r="O17" i="10"/>
  <c r="P17" i="10"/>
  <c r="Q17" i="10"/>
  <c r="R17" i="10"/>
  <c r="S17" i="10"/>
  <c r="T17" i="10"/>
  <c r="U17" i="10"/>
  <c r="V17" i="10"/>
  <c r="W17" i="10"/>
  <c r="X17" i="10"/>
  <c r="Y17" i="10"/>
  <c r="Z17" i="10"/>
  <c r="AA17" i="10"/>
  <c r="B15" i="10"/>
  <c r="M115" i="14"/>
  <c r="F78" i="14"/>
  <c r="B107" i="14"/>
  <c r="B105" i="14"/>
  <c r="B104" i="14"/>
  <c r="B103" i="14"/>
  <c r="B102" i="14"/>
  <c r="B101" i="14"/>
  <c r="J17" i="10"/>
  <c r="M112" i="14"/>
  <c r="F65" i="14"/>
  <c r="A66" i="14"/>
  <c r="A67" i="14" s="1"/>
  <c r="A68" i="14" s="1"/>
  <c r="A69" i="14" s="1"/>
  <c r="A70" i="14" s="1"/>
  <c r="A71" i="14" s="1"/>
  <c r="A72" i="14" s="1"/>
  <c r="A73" i="14" s="1"/>
  <c r="A74" i="14" s="1"/>
  <c r="AA14" i="10"/>
  <c r="Z14" i="10"/>
  <c r="Y14" i="10"/>
  <c r="X14" i="10"/>
  <c r="W14" i="10"/>
  <c r="V14" i="10"/>
  <c r="U14" i="10"/>
  <c r="T14" i="10"/>
  <c r="S14" i="10"/>
  <c r="R14" i="10"/>
  <c r="Q14" i="10"/>
  <c r="P14" i="10"/>
  <c r="O14" i="10"/>
  <c r="N14" i="10"/>
  <c r="M14" i="10"/>
  <c r="L14" i="10"/>
  <c r="A63" i="14"/>
  <c r="F52" i="14"/>
  <c r="A53" i="14"/>
  <c r="A54" i="14" s="1"/>
  <c r="A55" i="14" s="1"/>
  <c r="A56" i="14" s="1"/>
  <c r="A57" i="14" s="1"/>
  <c r="A58" i="14" s="1"/>
  <c r="A59" i="14" s="1"/>
  <c r="A60" i="14" s="1"/>
  <c r="A61" i="14" s="1"/>
  <c r="AA13" i="10"/>
  <c r="Z13" i="10"/>
  <c r="Y13" i="10"/>
  <c r="X13" i="10"/>
  <c r="W13" i="10"/>
  <c r="V13" i="10"/>
  <c r="U13" i="10"/>
  <c r="T13" i="10"/>
  <c r="S13" i="10"/>
  <c r="R13" i="10"/>
  <c r="Q13" i="10"/>
  <c r="P13" i="10"/>
  <c r="O13" i="10"/>
  <c r="N13" i="10"/>
  <c r="M13" i="10"/>
  <c r="L13" i="10"/>
  <c r="A50" i="14"/>
  <c r="F39" i="14"/>
  <c r="A40" i="14"/>
  <c r="A41" i="14" s="1"/>
  <c r="A42" i="14" s="1"/>
  <c r="A43" i="14" s="1"/>
  <c r="A44" i="14" s="1"/>
  <c r="A45" i="14" s="1"/>
  <c r="A46" i="14" s="1"/>
  <c r="A47" i="14" s="1"/>
  <c r="A48" i="14" s="1"/>
  <c r="AA12" i="10"/>
  <c r="Z12" i="10"/>
  <c r="Y12" i="10"/>
  <c r="X12" i="10"/>
  <c r="W12" i="10"/>
  <c r="V12" i="10"/>
  <c r="U12" i="10"/>
  <c r="T12" i="10"/>
  <c r="S12" i="10"/>
  <c r="R12" i="10"/>
  <c r="Q12" i="10"/>
  <c r="P12" i="10"/>
  <c r="O12" i="10"/>
  <c r="N12" i="10"/>
  <c r="M12" i="10"/>
  <c r="L12" i="10"/>
  <c r="C39" i="14"/>
  <c r="A37" i="14"/>
  <c r="A27" i="14"/>
  <c r="A28" i="14" s="1"/>
  <c r="A29" i="14" s="1"/>
  <c r="A30" i="14" s="1"/>
  <c r="A31" i="14" s="1"/>
  <c r="A32" i="14" s="1"/>
  <c r="A33" i="14" s="1"/>
  <c r="A34" i="14" s="1"/>
  <c r="A35" i="14" s="1"/>
  <c r="AA11" i="10"/>
  <c r="Z11" i="10"/>
  <c r="Y11" i="10"/>
  <c r="X11" i="10"/>
  <c r="W11" i="10"/>
  <c r="V11" i="10"/>
  <c r="U11" i="10"/>
  <c r="T11" i="10"/>
  <c r="S11" i="10"/>
  <c r="R11" i="10"/>
  <c r="Q11" i="10"/>
  <c r="P11" i="10"/>
  <c r="O11" i="10"/>
  <c r="N11" i="10"/>
  <c r="C26" i="14"/>
  <c r="A24" i="14"/>
  <c r="F13" i="14"/>
  <c r="F101" i="14" s="1"/>
  <c r="A14" i="14"/>
  <c r="A15" i="14" s="1"/>
  <c r="A16" i="14" s="1"/>
  <c r="A17" i="14" s="1"/>
  <c r="A18" i="14" s="1"/>
  <c r="A19" i="14" s="1"/>
  <c r="A20" i="14" s="1"/>
  <c r="A21" i="14" s="1"/>
  <c r="A22" i="14" s="1"/>
  <c r="P13" i="14"/>
  <c r="AA10" i="10" s="1"/>
  <c r="O13" i="14"/>
  <c r="Z10" i="10" s="1"/>
  <c r="N13" i="14"/>
  <c r="Y10" i="10" s="1"/>
  <c r="M13" i="14"/>
  <c r="X10" i="10" s="1"/>
  <c r="L13" i="14"/>
  <c r="W10" i="10" s="1"/>
  <c r="K13" i="14"/>
  <c r="V10" i="10" s="1"/>
  <c r="J13" i="14"/>
  <c r="U10" i="10" s="1"/>
  <c r="I13" i="14"/>
  <c r="T10" i="10" s="1"/>
  <c r="H13" i="14"/>
  <c r="S10" i="10" s="1"/>
  <c r="Q10" i="10"/>
  <c r="P10" i="10"/>
  <c r="O10" i="10"/>
  <c r="N10" i="10"/>
  <c r="M10" i="10"/>
  <c r="L10" i="10"/>
  <c r="C13" i="14"/>
  <c r="C7" i="14"/>
  <c r="C5" i="14"/>
  <c r="C14" i="10"/>
  <c r="R10" i="10" l="1"/>
  <c r="E101" i="14"/>
  <c r="D82" i="14"/>
  <c r="D79" i="14"/>
  <c r="D49" i="14"/>
  <c r="D23" i="14"/>
  <c r="D70" i="14"/>
  <c r="D74" i="14"/>
  <c r="D80" i="14"/>
  <c r="M111" i="14"/>
  <c r="K111" i="14" s="1"/>
  <c r="O117" i="14"/>
  <c r="D83" i="14"/>
  <c r="M113" i="14"/>
  <c r="K113" i="14" s="1"/>
  <c r="E106" i="14"/>
  <c r="M114" i="14"/>
  <c r="K114" i="14" s="1"/>
  <c r="K115" i="14"/>
  <c r="K112" i="14"/>
  <c r="L11" i="10"/>
  <c r="M11" i="10"/>
  <c r="F107" i="14"/>
  <c r="K17" i="10"/>
  <c r="F106" i="14"/>
  <c r="S15" i="10"/>
  <c r="H85" i="14"/>
  <c r="R15" i="10"/>
  <c r="G85" i="14"/>
  <c r="Q15" i="10"/>
  <c r="P15" i="10"/>
  <c r="O15" i="10"/>
  <c r="N15" i="10"/>
  <c r="M15" i="10"/>
  <c r="L15" i="10"/>
  <c r="T15" i="10"/>
  <c r="I85" i="14"/>
  <c r="AA15" i="10"/>
  <c r="P85" i="14"/>
  <c r="Z15" i="10"/>
  <c r="O85" i="14"/>
  <c r="Y15" i="10"/>
  <c r="N85" i="14"/>
  <c r="X15" i="10"/>
  <c r="M85" i="14"/>
  <c r="W15" i="10"/>
  <c r="L85" i="14"/>
  <c r="V15" i="10"/>
  <c r="K85" i="14"/>
  <c r="U15" i="10"/>
  <c r="J85" i="14"/>
  <c r="D69" i="14"/>
  <c r="D54" i="14"/>
  <c r="D43" i="14"/>
  <c r="D60" i="14"/>
  <c r="D24" i="14"/>
  <c r="D33" i="14"/>
  <c r="D58" i="14"/>
  <c r="D46" i="14"/>
  <c r="D71" i="14"/>
  <c r="D19" i="14"/>
  <c r="D63" i="14"/>
  <c r="D87" i="14"/>
  <c r="I17" i="10" s="1"/>
  <c r="D18" i="14"/>
  <c r="D22" i="14"/>
  <c r="D30" i="14"/>
  <c r="D34" i="14"/>
  <c r="D42" i="14"/>
  <c r="D62" i="14"/>
  <c r="D67" i="14"/>
  <c r="D15" i="14"/>
  <c r="D31" i="14"/>
  <c r="D35" i="14"/>
  <c r="D28" i="14"/>
  <c r="D48" i="14"/>
  <c r="D17" i="14"/>
  <c r="D41" i="14"/>
  <c r="D57" i="14"/>
  <c r="F26" i="14"/>
  <c r="D37" i="14"/>
  <c r="D75" i="14"/>
  <c r="D68" i="14"/>
  <c r="D72" i="14"/>
  <c r="D29" i="14"/>
  <c r="D40" i="14"/>
  <c r="D47" i="14"/>
  <c r="D55" i="14"/>
  <c r="D73" i="14"/>
  <c r="D36" i="14"/>
  <c r="D44" i="14"/>
  <c r="D59" i="14"/>
  <c r="D66" i="14"/>
  <c r="D76" i="14"/>
  <c r="M101" i="14"/>
  <c r="D21" i="14"/>
  <c r="D50" i="14"/>
  <c r="M109" i="14"/>
  <c r="K109" i="14" s="1"/>
  <c r="M105" i="14"/>
  <c r="K105" i="14" s="1"/>
  <c r="D32" i="14"/>
  <c r="D45" i="14"/>
  <c r="D53" i="14"/>
  <c r="D56" i="14"/>
  <c r="M102" i="14"/>
  <c r="K102" i="14" s="1"/>
  <c r="M107" i="14"/>
  <c r="K107" i="14" s="1"/>
  <c r="M103" i="14"/>
  <c r="K103" i="14" s="1"/>
  <c r="D27" i="14"/>
  <c r="D61" i="14"/>
  <c r="M110" i="14"/>
  <c r="K110" i="14" s="1"/>
  <c r="D20" i="14"/>
  <c r="M106" i="14"/>
  <c r="K106" i="14" s="1"/>
  <c r="M108" i="14"/>
  <c r="K108" i="14" s="1"/>
  <c r="D16" i="14"/>
  <c r="M104" i="14"/>
  <c r="K104" i="14" s="1"/>
  <c r="E107" i="14"/>
  <c r="M116" i="14"/>
  <c r="K116" i="14" s="1"/>
  <c r="H12" i="10"/>
  <c r="H11" i="10"/>
  <c r="H10" i="10"/>
  <c r="G12" i="10"/>
  <c r="G11" i="10"/>
  <c r="G10" i="10"/>
  <c r="F12" i="10"/>
  <c r="F10" i="10"/>
  <c r="F11" i="10"/>
  <c r="E12" i="10"/>
  <c r="E11" i="10"/>
  <c r="E10" i="10"/>
  <c r="E13" i="12"/>
  <c r="E12" i="12"/>
  <c r="K11" i="10" l="1"/>
  <c r="F102" i="14"/>
  <c r="J11" i="10"/>
  <c r="E102" i="14"/>
  <c r="D102" i="14" s="1"/>
  <c r="D52" i="14"/>
  <c r="D65" i="14"/>
  <c r="I14" i="10" s="1"/>
  <c r="D39" i="14"/>
  <c r="I12" i="10" s="1"/>
  <c r="D13" i="14"/>
  <c r="I10" i="10" s="1"/>
  <c r="D78" i="14"/>
  <c r="I15" i="10" s="1"/>
  <c r="J15" i="10"/>
  <c r="D26" i="14"/>
  <c r="I11" i="10" s="1"/>
  <c r="K15" i="10"/>
  <c r="D107" i="14"/>
  <c r="K101" i="14"/>
  <c r="M117" i="14"/>
  <c r="K117" i="14" s="1"/>
  <c r="D106" i="14"/>
  <c r="J10" i="10"/>
  <c r="D94" i="14"/>
  <c r="E103" i="14"/>
  <c r="J12" i="10"/>
  <c r="E104" i="14"/>
  <c r="J13" i="10"/>
  <c r="K10" i="10"/>
  <c r="F85" i="14"/>
  <c r="F103" i="14"/>
  <c r="K12" i="10"/>
  <c r="F105" i="14"/>
  <c r="K14" i="10"/>
  <c r="F104" i="14"/>
  <c r="K13" i="10"/>
  <c r="E105" i="14"/>
  <c r="J14" i="10"/>
  <c r="U16" i="10"/>
  <c r="U18" i="10" s="1"/>
  <c r="J89" i="14"/>
  <c r="V16" i="10"/>
  <c r="V18" i="10" s="1"/>
  <c r="K89" i="14"/>
  <c r="W16" i="10"/>
  <c r="W18" i="10" s="1"/>
  <c r="L89" i="14"/>
  <c r="X16" i="10"/>
  <c r="X18" i="10" s="1"/>
  <c r="M89" i="14"/>
  <c r="Y16" i="10"/>
  <c r="Y18" i="10" s="1"/>
  <c r="N89" i="14"/>
  <c r="Z16" i="10"/>
  <c r="Z18" i="10" s="1"/>
  <c r="O89" i="14"/>
  <c r="AA16" i="10"/>
  <c r="AA18" i="10" s="1"/>
  <c r="P89" i="14"/>
  <c r="T16" i="10"/>
  <c r="T18" i="10" s="1"/>
  <c r="I89" i="14"/>
  <c r="L16" i="10"/>
  <c r="L18" i="10" s="1"/>
  <c r="M16" i="10"/>
  <c r="M18" i="10" s="1"/>
  <c r="N16" i="10"/>
  <c r="N18" i="10" s="1"/>
  <c r="O16" i="10"/>
  <c r="O18" i="10" s="1"/>
  <c r="P16" i="10"/>
  <c r="P18" i="10" s="1"/>
  <c r="Q16" i="10"/>
  <c r="Q18" i="10" s="1"/>
  <c r="R16" i="10"/>
  <c r="R18" i="10" s="1"/>
  <c r="G89" i="14"/>
  <c r="S16" i="10"/>
  <c r="S18" i="10" s="1"/>
  <c r="H89" i="14"/>
  <c r="I13" i="10"/>
  <c r="D101" i="14"/>
  <c r="G22" i="12"/>
  <c r="D95" i="14" l="1"/>
  <c r="D85" i="14"/>
  <c r="D89" i="14" s="1"/>
  <c r="F89" i="14"/>
  <c r="D103" i="14"/>
  <c r="K16" i="10"/>
  <c r="K18" i="10" s="1"/>
  <c r="I16" i="10"/>
  <c r="I18" i="10" s="1"/>
  <c r="D105" i="14"/>
  <c r="E108" i="14"/>
  <c r="F108" i="14"/>
  <c r="D104" i="14"/>
  <c r="J16" i="10"/>
  <c r="J18" i="10" s="1"/>
  <c r="E89" i="14"/>
  <c r="C13" i="10"/>
  <c r="D12" i="10"/>
  <c r="C12" i="10"/>
  <c r="H7" i="10" s="1"/>
  <c r="D11" i="10"/>
  <c r="C11" i="10"/>
  <c r="G7" i="10" s="1"/>
  <c r="D10" i="10"/>
  <c r="C10" i="10"/>
  <c r="C7" i="10"/>
  <c r="C6" i="10"/>
  <c r="C4" i="10"/>
  <c r="C3" i="10"/>
  <c r="D93" i="14" l="1"/>
  <c r="D10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tc={7711894F-B1E2-4DA1-905B-1484694D01D8}</author>
  </authors>
  <commentList>
    <comment ref="B1" authorId="0" shapeId="0" xr:uid="{7711894F-B1E2-4DA1-905B-1484694D01D8}">
      <text>
        <t>[Threaded comment]
Your version of Excel allows you to read this threaded comment; however, any edits to it will get removed if the file is opened in a newer version of Excel. Learn more: https://go.microsoft.com/fwlink/?linkid=870924
Comment:
    it is good to focus on the quantitative aspects, but could we be deliberate in seeking out qualitative pieces? i can identify afew and develop a template for the same
Reply:
    overly i will develop an M&amp;E plan to better define and operationalize the indicators
Reply:
    @Patricia Mijares Chavez do you have a forum for validating indicators?
Reply:
    Mm not sure about understand your question.  The timing when we validate the MEL is in the reports</t>
      </text>
    </comment>
  </commentList>
</comments>
</file>

<file path=xl/sharedStrings.xml><?xml version="1.0" encoding="utf-8"?>
<sst xmlns="http://schemas.openxmlformats.org/spreadsheetml/2006/main" count="573" uniqueCount="316">
  <si>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</si>
  <si>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</si>
  <si>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</si>
  <si>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</si>
  <si>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</si>
  <si>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</si>
  <si>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</si>
  <si>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</si>
  <si>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</si>
  <si>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</si>
  <si>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</si>
  <si>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</si>
  <si>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</si>
  <si>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</si>
  <si>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</si>
  <si>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</si>
  <si>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</si>
  <si>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</si>
  <si>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</si>
  <si>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</si>
  <si>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</si>
  <si>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</si>
  <si>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</si>
  <si>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</si>
  <si>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P4G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</si>
  <si>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</si>
  <si>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</si>
  <si>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</si>
  <si>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</si>
  <si>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</si>
  <si>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</si>
  <si>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</si>
  <si>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</si>
  <si>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</si>
  <si>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</si>
  <si>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</si>
  <si>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</si>
  <si>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</si>
  <si>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</si>
  <si>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</si>
  <si>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Please include the breakdown and workings for salaries and contractual services in the tab budget workings.</t>
  </si>
  <si>
    <t xml:space="preserve">Monitoring &amp; Evaluation (M&amp;E) </t>
  </si>
  <si>
    <t xml:space="preserve">Complete columns C, E, and G for all relevant metrics to your partnership. It is not mandatory to use each metric - only those relevant to your work.  Provide all calculations and assumptions in column I. </t>
  </si>
  <si>
    <t xml:space="preserve">Indicate "N/A" for any metric that are not applicable. </t>
  </si>
  <si>
    <t>Partnerships should only indicate metrics that are a DIRECT result of the partnership, and are relevant to the deployment of the commercial concept on the ground.</t>
  </si>
  <si>
    <t>Include additional measurable outcomes for your partnership to show additional impact if required in "Other Partnership metrics" rows below (optional).</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</si>
  <si>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</si>
  <si>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</si>
  <si>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</si>
  <si>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</si>
  <si>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</si>
  <si>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</si>
  <si>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</si>
  <si>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</si>
  <si>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t xml:space="preserve">P4G Funding Start Date </t>
  </si>
  <si>
    <r>
      <rPr>
        <b/>
        <sz val="12"/>
        <color rgb="FF000000"/>
        <rFont val="Arial"/>
        <family val="2"/>
      </rPr>
      <t xml:space="preserve">P4G Funding End Date </t>
    </r>
    <r>
      <rPr>
        <sz val="10"/>
        <color rgb="FF0070C0"/>
        <rFont val="Arial"/>
        <family val="2"/>
      </rPr>
      <t>(Implementation period new applicants between 18-24 months and up to 12 months for second round applicants.)</t>
    </r>
  </si>
  <si>
    <r>
      <rPr>
        <b/>
        <sz val="12"/>
        <color rgb="FF000000"/>
        <rFont val="Arial"/>
      </rPr>
      <t xml:space="preserve">Document Date: </t>
    </r>
    <r>
      <rPr>
        <b/>
        <sz val="12"/>
        <color rgb="FFFF0000"/>
        <rFont val="Arial"/>
      </rPr>
      <t xml:space="preserve">(IMPORTANT: </t>
    </r>
    <r>
      <rPr>
        <sz val="12"/>
        <color rgb="FFFF0000"/>
        <rFont val="Arial"/>
      </rPr>
      <t xml:space="preserve">Update this date here each time edits are made to any tab in this document) </t>
    </r>
  </si>
  <si>
    <t>Section 2. Partnership Overarching Goals</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</si>
  <si>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</si>
  <si>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</si>
  <si>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</si>
  <si>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</si>
  <si>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</si>
  <si>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</si>
  <si>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</si>
  <si>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</si>
  <si>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</si>
  <si>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</si>
  <si>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</si>
  <si>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</si>
  <si>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</si>
  <si>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</si>
  <si>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</si>
  <si>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</si>
  <si>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</si>
  <si>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</si>
  <si>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</si>
  <si>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</si>
  <si>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</si>
  <si>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</si>
  <si>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</si>
  <si>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</si>
  <si>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 xml:space="preserve">Include attendance at P4G-related bilateral meetings and workshops with the National Platforms to accelerate the partnership's work, as well as international travel to the 2025 Summit which is planned to take place in Vietnam. </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</si>
  <si>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</si>
  <si>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</si>
  <si>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</si>
  <si>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</si>
  <si>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</si>
  <si>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</si>
  <si>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</si>
  <si>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</si>
  <si>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</si>
  <si>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</si>
  <si>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</si>
  <si>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</si>
  <si>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</si>
  <si>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</si>
  <si>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</si>
  <si>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</si>
  <si>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</si>
  <si>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</si>
  <si>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</si>
  <si>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</si>
  <si>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</si>
  <si>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4th quarter</t>
  </si>
  <si>
    <t>1st quarter</t>
  </si>
  <si>
    <t>2nd quarter</t>
  </si>
  <si>
    <t>3rd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</si>
  <si>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</si>
  <si>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</si>
  <si>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</si>
  <si>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</si>
  <si>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</si>
  <si>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</si>
  <si>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</si>
  <si>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</si>
  <si>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</si>
  <si>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</si>
  <si>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</si>
  <si>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</si>
  <si>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</si>
  <si>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</si>
  <si>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</si>
  <si>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</si>
  <si>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</si>
  <si>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</si>
  <si>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</si>
  <si>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</si>
  <si>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</si>
  <si>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</si>
  <si>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</si>
  <si>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</si>
  <si>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</si>
  <si>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</si>
  <si>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</si>
  <si>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</si>
  <si>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</si>
  <si>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</si>
  <si>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 P4G</t>
  </si>
  <si>
    <t>As a guide, this % should be maximum of 7% of the total P4G funding.  If the % is significantly higher or lower or the % applied to cost share funds is different, please provide an explanation.</t>
  </si>
  <si>
    <t>% Gen &amp; Admin. Expenses cost share</t>
  </si>
  <si>
    <t>As a guide, this % should be similar to the P4G, if there's a variance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</si>
  <si>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</si>
  <si>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</si>
  <si>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</si>
  <si>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</si>
  <si>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</si>
  <si>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</si>
  <si>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</si>
  <si>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</si>
  <si>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</si>
  <si>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</si>
  <si>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</si>
  <si>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Total budget</t>
  </si>
  <si>
    <t>Section 5. P4G Fund recipients</t>
  </si>
  <si>
    <r>
      <rPr>
        <b/>
        <i/>
        <sz val="11"/>
        <color rgb="FFFF0000"/>
        <rFont val="Calibri"/>
        <family val="2"/>
      </rPr>
      <t>Mandatory:</t>
    </r>
    <r>
      <rPr>
        <i/>
        <sz val="11"/>
        <color rgb="FFFF0000"/>
        <rFont val="Calibri"/>
        <family val="2"/>
      </rPr>
      <t xml:space="preserve"> List all organizations that aim to received P4G funding. Total must match with Total P4G funding. Percentage must sum 100%. Copy and paste for additional fields if needed. </t>
    </r>
  </si>
  <si>
    <t>Organization Name</t>
  </si>
  <si>
    <t>Role</t>
  </si>
  <si>
    <t>Total $</t>
  </si>
  <si>
    <t>%</t>
  </si>
  <si>
    <r>
      <rPr>
        <b/>
        <sz val="12"/>
        <color rgb="FFFFFFFF"/>
        <rFont val="Arial"/>
        <family val="2"/>
      </rPr>
      <t>Section 6.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</si>
  <si>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</si>
  <si>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</si>
  <si>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</si>
  <si>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</si>
  <si>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</si>
  <si>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</si>
  <si>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</si>
  <si>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</si>
  <si>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</si>
  <si>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</si>
  <si>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</si>
  <si>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</si>
  <si>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</si>
  <si>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7. Total Fundraising received </t>
  </si>
  <si>
    <r>
      <rPr>
        <b/>
        <i/>
        <sz val="11"/>
        <color rgb="FFFF0000"/>
        <rFont val="Arial"/>
        <family val="2"/>
      </rPr>
      <t>If applicable</t>
    </r>
    <r>
      <rPr>
        <i/>
        <sz val="11"/>
        <color rgb="FFFF0000"/>
        <rFont val="Arial"/>
        <family val="2"/>
      </rPr>
      <t>, list all the successful fundraising received before the P4G application period in USD.</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</si>
  <si>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</si>
  <si>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</si>
  <si>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</si>
  <si>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</si>
  <si>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</si>
  <si>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</si>
  <si>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Please provide a breakdown of the figures proposed in detailed budget</t>
  </si>
  <si>
    <t>Project staff</t>
  </si>
  <si>
    <t>Rate per month $</t>
  </si>
  <si>
    <t>Months worked in the project</t>
  </si>
  <si>
    <t>Total project staff costs</t>
  </si>
  <si>
    <t>Monitoring and Evaluation</t>
  </si>
  <si>
    <t>These metrics will be tracked throughout the P4G funding period and beyond. Partnerships will be asked to update these numbers as part of regular reporting and as part of regular follow-up surveys after the P4G funding period.</t>
  </si>
  <si>
    <t xml:space="preserve">Descriptive Title of Goal </t>
  </si>
  <si>
    <t>Long Term Goal of the Partnership</t>
  </si>
  <si>
    <t>Goal of the Partnership within the P4G Funding Period</t>
  </si>
  <si>
    <t xml:space="preserve">Section 3 Indicators </t>
  </si>
  <si>
    <t>Please complete baseline and targets for all that apply.  Indicate "N/A" for any that are not applicable. It is not mandatory to use each metric - only those relevant to your work.  Include additional measurable metrics for your partnership to show additional impact  if required in "Other Partnership metrics" rows below (optional).</t>
  </si>
  <si>
    <t>Long Term Goals Completion Year:</t>
  </si>
  <si>
    <t>#</t>
  </si>
  <si>
    <t>Partnership Metrics</t>
  </si>
  <si>
    <t>Indicator definition</t>
  </si>
  <si>
    <r>
      <rPr>
        <b/>
        <sz val="11.5"/>
        <color rgb="FF000000"/>
        <rFont val="Calibri"/>
        <family val="2"/>
        <scheme val="minor"/>
      </rPr>
      <t>Data cource</t>
    </r>
    <r>
      <rPr>
        <b/>
        <i/>
        <sz val="11.5"/>
        <color rgb="FFFF0000"/>
        <rFont val="Calibri"/>
        <family val="2"/>
        <scheme val="minor"/>
      </rPr>
      <t xml:space="preserve"> (kindly state the data souce for your indicators)</t>
    </r>
  </si>
  <si>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</si>
  <si>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</si>
  <si>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</si>
  <si>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Assumptions and verification methodology or standard used (mandatory for each metric listed)</t>
  </si>
  <si>
    <t>P4G Notes and Guidance</t>
  </si>
  <si>
    <t>Metric #</t>
  </si>
  <si>
    <t>Units</t>
  </si>
  <si>
    <t>Business performance indicators</t>
  </si>
  <si>
    <t>Total investment raised prior to and during the grant period by commercial partner (commercial or concessional finance only - not grants or other philanthropic capital)</t>
  </si>
  <si>
    <t>Defined as the total ammount in USD of that has been invested into the commercial partner through funding intruments that seek a monetary return on investment. These include but are not limited to equity, debt , concessional facilities, mezzanine,convertible notes, SAFE notes etc. Calculated by summing the total amounts received during the reporting period through the various sources.</t>
  </si>
  <si>
    <t>USD</t>
  </si>
  <si>
    <t>Total non-commercial funding raised prior to and during the grant period by the commercial partner (including grants, cost-share, in-kind labor etc)</t>
  </si>
  <si>
    <t>Defined as the total ammount in USD of monetary and non-monetary resources provided to the commercial partners by parties external to the venture through instruments that are not seeking monetary returns. These include grants,prize money,pro-bono professional &amp; labour support, costs-share, in-kind donations, etc</t>
  </si>
  <si>
    <t>Total funding and investment (Sum of 1+2)</t>
  </si>
  <si>
    <t>Defined as the total consolidated amount in USD of commercial investment and non commercial funding raised by the commercial partner.</t>
  </si>
  <si>
    <t>Number of employees in the commercial partner (dissagregated by gender)</t>
  </si>
  <si>
    <t>Defined as number of full time and part-time employees in the commercial partner to leverage the solution. Calculating by counting actual FTE( full time employees) in the commercial partner with expectations of increasing over timeas defined by targets in the MEL framework.</t>
  </si>
  <si>
    <t>jobs (female)</t>
  </si>
  <si>
    <t>jobs (male)</t>
  </si>
  <si>
    <t>jobs (total)</t>
  </si>
  <si>
    <t>Gross revenue refers to the total value of sales generated by a business entity in a particular accounting period. It is an unrelated value; no deductions are made for the cost of goods sold or other expenses</t>
  </si>
  <si>
    <t>Calculated as gross revenue from sales of the climate business commercial partner service or product.</t>
  </si>
  <si>
    <t>Percentage revenue change year on year (+/-  %)</t>
  </si>
  <si>
    <t>Defined as the percentage change in an annualized metric over two comparable periods, most often the current and prior period.To calculate YoY, first take your current year's revenue and subtract the previous year's revenue. This gives you a total change in revenue. Then, take that amount and divide it by last year's total revenue. Take that sum and multiply it by 100 to get your YoY percentage</t>
  </si>
  <si>
    <t>percentage</t>
  </si>
  <si>
    <t>EBITDA (or Earnings Before Interest, Taxes, Depreciation, and Amortization) serves as an alternative way to calculate profitability compared to net income. It excludes certain non-operating expenses to provide a clearer picture of a company’s ability to generate cash from its core business activities.</t>
  </si>
  <si>
    <t>Calculated as gross earnings before interest, taxes, deductions and amortizations</t>
  </si>
  <si>
    <t xml:space="preserve">Impact indicators </t>
  </si>
  <si>
    <t xml:space="preserve">Amount of carbon emissions reduced or avoided projected to 2027 metric tons of carbon dioxide equivalent (MT CO2e)  </t>
  </si>
  <si>
    <t xml:space="preserve">Reducing CO2 emissions refers to lowering the emissions sent into the atmosphere, from activities such as industrial processes, power generation, transport, and intensive agriculture. Calculated by multiplying baseline emissions by reduced emissions then divided by carbon intensity factor.  Baseline emissions- amount of CO2 that would have been released without implementing the reduction measures. Reduced emissions- the actual amount of CO2 released after the reduction measure has been implemented. Carbon intensity factor-factor represents the amount of CO2 emitted per unit of activity or product. Kindly refer to industry/sector standards for the same. </t>
  </si>
  <si>
    <t>Metric Tonnes</t>
  </si>
  <si>
    <t>Number of additional jobs created as a result of your business solution, beyond the commercial partner employees (disaggregated by gender)</t>
  </si>
  <si>
    <t>The indicator measures the number of full-time equivalent (FTE) and part-time jobs that were created thanks to the support provided. It aggregates part-time and full-time jobs. Calculated by counting actual jobs created outside of the commercial partner as per the definition provided disaggregated by gender</t>
  </si>
  <si>
    <t>Number of individuals positively affected by greater climate resilience or adaptation related the climate business commercial partner product or solution (disaggregated by gender)</t>
  </si>
  <si>
    <r>
      <rPr>
        <sz val="12"/>
        <color rgb="FF000000"/>
        <rFont val="Calibri"/>
        <scheme val="minor"/>
      </rPr>
      <t xml:space="preserve">This are individuals directly and indirectly positively affected by climate resilience or adaptation related to the climate business commercial partner product or solution. Indirect beneficiaries can be measured from the household level or  geographical scope. The numbers can be based on statistics provided by national statistical agencies or any other reliable data source incountry. Calculated by </t>
    </r>
    <r>
      <rPr>
        <sz val="12"/>
        <color rgb="FF000000"/>
        <rFont val="Calibri"/>
      </rPr>
      <t>counting</t>
    </r>
    <r>
      <rPr>
        <sz val="12"/>
        <color rgb="FFFF0000"/>
        <rFont val="Calibri"/>
      </rPr>
      <t xml:space="preserve"> </t>
    </r>
    <r>
      <rPr>
        <sz val="12"/>
        <color rgb="FF000000"/>
        <rFont val="Calibri"/>
        <scheme val="minor"/>
      </rPr>
      <t>the direct beneficiaries as per your project plans and budgets plus estimation of indirect beneficiaries as per scope of your project-household, geography etc</t>
    </r>
  </si>
  <si>
    <t xml:space="preserve"> </t>
  </si>
  <si>
    <t>people (female)</t>
  </si>
  <si>
    <t>people (male)</t>
  </si>
  <si>
    <t>people (total)</t>
  </si>
  <si>
    <t xml:space="preserve">Number of due dilligence evaluations done by investors for the purpose of fundraising. </t>
  </si>
  <si>
    <t>In the context of P4G partnerships, due diligence refers to the assesment of the commercial entity carried out by investors before deciding whether to invest or not. Hence, good due diligence practice is vital to the ability of any startup which is fundraising. Count the number of due dilligence or related exercises conducted as defined.</t>
  </si>
  <si>
    <t>The initial investor due dilligence gap analysis will identify specific materials, documents or models that need improvement. Additionally, the partnership may proposed their own documents at the outset.  Each unique document completed should count as '1', meaning that ultiple versions of the same document (i.e. drafts) would count as '1'</t>
  </si>
  <si>
    <t>Number of presentations made to prospective investors</t>
  </si>
  <si>
    <t>Defined as the number of pitches/ presentation that entrepreneurs and startups founders use to highlight their business, investors and potentially raise funding to grow their company. Calculate the number of pitches and presentation made during and after P4G funding</t>
  </si>
  <si>
    <t>Commercial partners will have multiple opportunities to present their pitch decks and data rooms to investors. This metric should include the number of unique investor entities to whom the commercial partner has pitched. Multiple presentations to i.e. differnt stakeholders within the same investment entity should count only as '1' for this purpose.</t>
  </si>
  <si>
    <t>This specifies the policy and regulatory agenda committed to by the partner with lieu to improving environment within the sector of operations. Calculated by counting the number of policy/ regulatory interventions identified in which NPs are engaged in actualizing the potential outcomes</t>
  </si>
  <si>
    <t># policies</t>
  </si>
  <si>
    <t>Gender 2x Criteria Indicators</t>
  </si>
  <si>
    <t>Percentage of women in senior leadership or management positions in the early stage business partner.</t>
  </si>
  <si>
    <t>Under the 2X Challenge, senior managers are defined as employees at C-Suite level or equivalent
(e.g. Managing Directors, Partners) as of the end of the reporting period. Titles may change depending on size and structure of a company, so practitioners should use their judgement to assess whether positions are C-Suite equivalent.Calculated as number of women in leadership or management as a proportion of all employees in the  organization</t>
  </si>
  <si>
    <t>Percentage women ownership of the climate business.</t>
  </si>
  <si>
    <t>Female ownership is defined as company shares that are directly owned by women as of the end of the eporting period. To calculate percent of female ownership, practitioners should divide the number of company shares directly held by women by the total number of company shares.</t>
  </si>
  <si>
    <t>Percentage of women in the climate business workforce</t>
  </si>
  <si>
    <t>In the 2X Challenge indicator, employees can comprise (i) permanently contracted and (ii) temporarily
contracted (such as seasonal) workers, all on a Full-Time Equivalent (FTE) basis. This follows the HIPSO definition for FTE. Calculated as number of women in the climate business workforce as a proportion of the entire workforce in the climate business</t>
  </si>
  <si>
    <t>Percentage of women in on management boards of the business</t>
  </si>
  <si>
    <t>Board members are defined as members who play an active role on the Board as of the end of the
reporting period. An active role may include acting in an advisory capacity for key decisions and does not necessarily require a full-time role at the organisation.Calculated as number of women serving on the board as a proportion of the entire board of management</t>
  </si>
  <si>
    <t>Number of Product and/or service deliver by the early-stage partner specifically or disporportionately benefiting women</t>
  </si>
  <si>
    <t>Any product or service that is intentionally targeted towards women and/or girls and/or addresses
critical barriers to their economic participation and success. This includes products and services that: are designed for women’s unique needs; address a problem that disproportionately impacts women; have a majority of women customers;and/or have a majority of women beneficiaries.Calculated as number of partnership product or service specifically or disproportionately benefits women. Count the number of products as defined</t>
  </si>
  <si>
    <t># products or service</t>
  </si>
  <si>
    <r>
      <t xml:space="preserve">Other Partnership metrics. </t>
    </r>
    <r>
      <rPr>
        <i/>
        <sz val="14"/>
        <color theme="0"/>
        <rFont val="Calibri"/>
        <family val="2"/>
      </rPr>
      <t xml:space="preserve">As applicable to the specific sector of operations i.e. Hectares of land under restoration etc.  </t>
    </r>
    <r>
      <rPr>
        <sz val="14"/>
        <color theme="0"/>
        <rFont val="Calibri"/>
        <family val="2"/>
      </rPr>
      <t>Add rows if necessary, but try to keep to a reasonable number.</t>
    </r>
  </si>
  <si>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</si>
  <si>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</si>
  <si>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</si>
  <si>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</si>
  <si>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</si>
  <si>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</si>
  <si>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</si>
  <si>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</si>
  <si>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</si>
  <si>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</si>
  <si>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</si>
  <si>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</si>
  <si>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</si>
  <si>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</si>
  <si>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</si>
  <si>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</si>
  <si>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</si>
  <si>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</si>
  <si>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</si>
  <si>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</si>
  <si>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</si>
  <si>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</si>
  <si>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</si>
  <si>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</si>
  <si>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</si>
  <si>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</si>
  <si>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</si>
  <si>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</si>
  <si>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</si>
  <si>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</si>
  <si>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</si>
  <si>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</si>
  <si>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</si>
  <si>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</si>
  <si>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</si>
  <si>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</si>
  <si>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</si>
  <si>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</si>
  <si>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</si>
  <si>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</si>
  <si>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</si>
  <si>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</si>
  <si>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</si>
  <si>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</si>
  <si>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</si>
  <si>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</si>
  <si>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</si>
  <si>
    <t>Number of policy/regulatory interventions identified by partnerships in which NPs have engaged (cumulative)</t>
  </si>
  <si>
    <t>Gross Earnings EBITDA (+/- USD)</t>
  </si>
  <si>
    <t>Gross revenue (+/- USD)</t>
  </si>
  <si>
    <t>6.2.1</t>
  </si>
  <si>
    <t>6.2.2</t>
  </si>
  <si>
    <t>All applicants must include budget for the following activities. Review P4G website for  guidance</t>
  </si>
  <si>
    <t xml:space="preserve">Enabling environment (Engagement with NP regarding policy and regulatory work) </t>
  </si>
  <si>
    <t>Knowledge product 2: Case study on the business journey</t>
  </si>
  <si>
    <t>Knowledge product 1: Product on enabling systems work</t>
  </si>
  <si>
    <t xml:space="preserve">Contingencies for the implementation of investor due diligence recommendations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</si>
</sst>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93">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b/>
      <i/>
      <sz val="11"/>
      <color rgb="FFFF0000"/>
      <name val="Calibri"/>
      <family val="2"/>
    </font>
    <font>
      <i/>
      <sz val="11"/>
      <color rgb="FFFF0000"/>
      <name val="Calibri"/>
      <family val="2"/>
    </font>
    <font>
      <sz val="11"/>
      <color rgb="FF444444"/>
      <name val="Calibri"/>
      <family val="2"/>
    </font>
    <font>
      <b/>
      <sz val="11.5"/>
      <color rgb="FF000000"/>
      <name val="Calibri"/>
      <family val="2"/>
      <scheme val="minor"/>
    </font>
    <font>
      <sz val="18"/>
      <color rgb="FF10496B"/>
      <name val="Gotham Narrow Light"/>
      <charset val="1"/>
    </font>
    <font>
      <i/>
      <sz val="11"/>
      <color theme="1"/>
      <name val="Arial"/>
      <family val="2"/>
    </font>
    <font>
      <sz val="11"/>
      <color theme="2"/>
      <name val="Calibri"/>
      <family val="2"/>
      <scheme val="minor"/>
    </font>
    <font>
      <b/>
      <sz val="10"/>
      <color theme="2"/>
      <name val="Arial"/>
      <family val="2"/>
    </font>
    <font>
      <b/>
      <i/>
      <sz val="12"/>
      <color rgb="FFFF0000"/>
      <name val="Arial"/>
      <family val="2"/>
    </font>
    <font>
      <b/>
      <sz val="12"/>
      <color theme="0"/>
      <name val="Arial"/>
      <family val="2"/>
    </font>
    <font>
      <b/>
      <sz val="14"/>
      <color theme="2"/>
      <name val="Calibri"/>
      <family val="2"/>
    </font>
    <font>
      <sz val="14"/>
      <color theme="2"/>
      <name val="Calibri"/>
      <family val="2"/>
      <scheme val="minor"/>
    </font>
    <font>
      <b/>
      <sz val="14"/>
      <color theme="2"/>
      <name val="Arial"/>
      <family val="2"/>
    </font>
    <font>
      <sz val="14"/>
      <color theme="2"/>
      <name val="Arial"/>
      <family val="2"/>
    </font>
    <font>
      <sz val="14"/>
      <color theme="0"/>
      <name val="Calibri"/>
      <family val="2"/>
      <scheme val="minor"/>
    </font>
    <font>
      <b/>
      <sz val="14"/>
      <color theme="0"/>
      <name val="Calibri"/>
      <family val="2"/>
    </font>
    <font>
      <i/>
      <sz val="14"/>
      <color theme="0"/>
      <name val="Calibri"/>
      <family val="2"/>
    </font>
    <font>
      <sz val="14"/>
      <color theme="0"/>
      <name val="Calibri"/>
      <family val="2"/>
    </font>
    <font>
      <b/>
      <i/>
      <sz val="11"/>
      <color rgb="FFFF0000"/>
      <name val="Arial"/>
      <family val="2"/>
    </font>
    <font>
      <i/>
      <sz val="11"/>
      <color rgb="FFFF0000"/>
      <name val="Arial"/>
      <family val="2"/>
    </font>
    <font>
      <b/>
      <sz val="10"/>
      <color theme="1"/>
      <name val="Calibri"/>
      <family val="2"/>
    </font>
    <font>
      <b/>
      <sz val="11"/>
      <color theme="1"/>
      <name val="Calibri"/>
      <family val="2"/>
    </font>
    <font>
      <b/>
      <i/>
      <sz val="11.5"/>
      <color rgb="FFFF0000"/>
      <name val="Calibri"/>
      <family val="2"/>
      <scheme val="minor"/>
    </font>
    <font>
      <sz val="12"/>
      <color rgb="FF333333"/>
      <name val="Calibri"/>
      <family val="2"/>
      <scheme val="minor"/>
    </font>
    <font>
      <sz val="12"/>
      <color rgb="FF000000"/>
      <name val="Calibri"/>
      <family val="2"/>
      <scheme val="minor"/>
    </font>
    <font>
      <sz val="12"/>
      <color rgb="FF000000"/>
      <name val="Calibri"/>
      <scheme val="minor"/>
    </font>
    <font>
      <sz val="12"/>
      <color rgb="FFFF0000"/>
      <name val="Calibri"/>
    </font>
    <font>
      <sz val="12"/>
      <color theme="1"/>
      <name val="Calibri"/>
    </font>
    <font>
      <b/>
      <sz val="12"/>
      <color rgb="FF000000"/>
      <name val="Arial"/>
    </font>
    <font>
      <b/>
      <sz val="12"/>
      <color rgb="FFFF0000"/>
      <name val="Arial"/>
    </font>
    <font>
      <sz val="12"/>
      <color rgb="FFFF0000"/>
      <name val="Arial"/>
    </font>
    <font>
      <b/>
      <sz val="12"/>
      <name val="Arial"/>
    </font>
    <font>
      <sz val="12"/>
      <color rgb="FF000000"/>
      <name val="Calibri"/>
    </font>
  </fonts>
  <fills count="27">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
      <patternFill patternType="solid">
        <fgColor theme="6"/>
        <bgColor indexed="64"/>
      </patternFill>
    </fill>
    <fill>
      <patternFill patternType="solid">
        <fgColor theme="4" tint="-0.499984740745262"/>
        <bgColor indexed="64"/>
      </patternFill>
    </fill>
    <fill>
      <patternFill patternType="solid">
        <fgColor theme="1"/>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indexed="64"/>
      </right>
      <top/>
      <bottom/>
      <diagonal/>
    </border>
    <border>
      <left style="medium">
        <color indexed="64"/>
      </left>
      <right style="medium">
        <color rgb="FF000000"/>
      </right>
      <top/>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thin">
        <color indexed="64"/>
      </bottom>
      <diagonal/>
    </border>
    <border>
      <left/>
      <right style="medium">
        <color rgb="FF000000"/>
      </right>
      <top style="medium">
        <color rgb="FF000000"/>
      </top>
      <bottom/>
      <diagonal/>
    </border>
    <border>
      <left style="medium">
        <color rgb="FF000000"/>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rgb="FF000000"/>
      </bottom>
      <diagonal/>
    </border>
    <border>
      <left style="thin">
        <color indexed="64"/>
      </left>
      <right/>
      <top style="medium">
        <color rgb="FF000000"/>
      </top>
      <bottom/>
      <diagonal/>
    </border>
    <border>
      <left style="thin">
        <color indexed="64"/>
      </left>
      <right/>
      <top style="thin">
        <color indexed="64"/>
      </top>
      <bottom style="medium">
        <color rgb="FF000000"/>
      </bottom>
      <diagonal/>
    </border>
    <border>
      <left style="thin">
        <color indexed="64"/>
      </left>
      <right/>
      <top style="thin">
        <color indexed="64"/>
      </top>
      <bottom style="thin">
        <color rgb="FF000000"/>
      </bottom>
      <diagonal/>
    </border>
    <border>
      <left style="thin">
        <color indexed="64"/>
      </left>
      <right/>
      <top/>
      <bottom style="medium">
        <color rgb="FF000000"/>
      </bottom>
      <diagonal/>
    </border>
    <border>
      <left style="thin">
        <color indexed="64"/>
      </left>
      <right/>
      <top/>
      <bottom/>
      <diagonal/>
    </border>
    <border>
      <left style="thin">
        <color rgb="FF000000"/>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indexed="64"/>
      </right>
      <top style="medium">
        <color indexed="64"/>
      </top>
      <bottom style="thin">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thin">
        <color indexed="64"/>
      </left>
      <right style="medium">
        <color rgb="FF000000"/>
      </right>
      <top/>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thin">
        <color indexed="64"/>
      </top>
      <bottom/>
      <diagonal/>
    </border>
    <border>
      <left/>
      <right style="thin">
        <color indexed="64"/>
      </right>
      <top style="medium">
        <color rgb="FF000000"/>
      </top>
      <bottom style="thin">
        <color indexed="64"/>
      </bottom>
      <diagonal/>
    </border>
    <border>
      <left style="thin">
        <color rgb="FF000000"/>
      </left>
      <right style="thin">
        <color rgb="FF000000"/>
      </right>
      <top/>
      <bottom/>
      <diagonal/>
    </border>
  </borders>
  <cellStyleXfs count="3">
    <xf numFmtId="0" fontId="0" fillId="0" borderId="0"/>
    <xf numFmtId="0" fontId="3" fillId="0" borderId="0"/>
    <xf numFmtId="9" fontId="3" fillId="0" borderId="0" applyFont="0" applyFill="0" applyBorder="0" applyAlignment="0" applyProtection="0"/>
  </cellStyleXfs>
  <cellXfs count="672">
    <xf numFmtId="0" fontId="0" fillId="0" borderId="0" xfId="0"/>
    <xf numFmtId="0" fontId="0" fillId="0" borderId="0" xfId="0" applyAlignment="1">
      <alignment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3"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1" xfId="1" applyFont="1" applyFill="1" applyBorder="1" applyAlignment="1">
      <alignment horizontal="center" vertical="top"/>
    </xf>
    <xf numFmtId="44" fontId="4" fillId="9" borderId="18" xfId="1" applyNumberFormat="1" applyFont="1" applyFill="1" applyBorder="1" applyAlignment="1">
      <alignment wrapText="1"/>
    </xf>
    <xf numFmtId="0" fontId="16" fillId="9" borderId="31"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5"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0"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1"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0" fillId="0" borderId="57" xfId="0" applyFont="1" applyBorder="1" applyAlignment="1">
      <alignment horizontal="left" vertical="center" wrapText="1"/>
    </xf>
    <xf numFmtId="0" fontId="0" fillId="0" borderId="57"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8"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0" xfId="1" applyFont="1" applyFill="1" applyBorder="1" applyAlignment="1">
      <alignment horizontal="center" vertical="center" wrapText="1"/>
    </xf>
    <xf numFmtId="0" fontId="4" fillId="0" borderId="61" xfId="1" applyFont="1" applyBorder="1" applyAlignment="1">
      <alignment horizontal="left" vertical="center" wrapText="1"/>
    </xf>
    <xf numFmtId="0" fontId="4" fillId="0" borderId="60"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8"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29"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9" borderId="7" xfId="0" applyFont="1" applyFill="1" applyBorder="1" applyAlignment="1">
      <alignment vertical="center"/>
    </xf>
    <xf numFmtId="0" fontId="5" fillId="0" borderId="26" xfId="0" applyFont="1" applyBorder="1" applyAlignment="1">
      <alignment horizontal="left" vertical="center" wrapText="1"/>
    </xf>
    <xf numFmtId="0" fontId="20"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35"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49"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4"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0" fillId="14" borderId="64" xfId="0" applyFill="1" applyBorder="1"/>
    <xf numFmtId="0" fontId="0" fillId="14" borderId="0" xfId="0" applyFill="1"/>
    <xf numFmtId="0" fontId="15" fillId="0" borderId="0" xfId="0" applyFont="1" applyAlignment="1">
      <alignment vertical="center" wrapText="1"/>
    </xf>
    <xf numFmtId="0" fontId="15" fillId="0" borderId="57" xfId="0" applyFont="1" applyBorder="1" applyAlignment="1">
      <alignment horizontal="center" vertical="center" wrapText="1"/>
    </xf>
    <xf numFmtId="0" fontId="0" fillId="0" borderId="57" xfId="0" applyBorder="1" applyAlignment="1">
      <alignment vertical="center" wrapText="1"/>
    </xf>
    <xf numFmtId="0" fontId="15" fillId="14" borderId="40" xfId="0" applyFont="1" applyFill="1" applyBorder="1" applyAlignment="1">
      <alignment horizontal="center" vertical="center" wrapText="1"/>
    </xf>
    <xf numFmtId="0" fontId="15" fillId="14" borderId="55" xfId="0" applyFont="1" applyFill="1" applyBorder="1" applyAlignment="1">
      <alignment horizontal="center" vertical="center" wrapText="1"/>
    </xf>
    <xf numFmtId="0" fontId="15" fillId="14" borderId="65" xfId="0" applyFont="1" applyFill="1" applyBorder="1" applyAlignment="1">
      <alignment horizontal="center" vertical="center" wrapText="1"/>
    </xf>
    <xf numFmtId="0" fontId="0" fillId="14" borderId="40" xfId="0" applyFill="1" applyBorder="1" applyAlignment="1">
      <alignment vertical="center" wrapText="1"/>
    </xf>
    <xf numFmtId="0" fontId="19" fillId="14" borderId="55" xfId="0" applyFont="1" applyFill="1" applyBorder="1" applyAlignment="1">
      <alignment vertical="center" wrapText="1"/>
    </xf>
    <xf numFmtId="0" fontId="0" fillId="14" borderId="55" xfId="0" applyFill="1" applyBorder="1" applyAlignment="1">
      <alignment vertical="center" wrapText="1"/>
    </xf>
    <xf numFmtId="0" fontId="0" fillId="14" borderId="65" xfId="0" applyFill="1" applyBorder="1" applyAlignment="1">
      <alignment vertical="center" wrapText="1"/>
    </xf>
    <xf numFmtId="0" fontId="0" fillId="14" borderId="66" xfId="0" applyFill="1" applyBorder="1" applyAlignment="1">
      <alignment vertical="center" wrapText="1"/>
    </xf>
    <xf numFmtId="0" fontId="19" fillId="14" borderId="67" xfId="0" applyFont="1" applyFill="1" applyBorder="1" applyAlignment="1">
      <alignment vertical="center" wrapText="1"/>
    </xf>
    <xf numFmtId="0" fontId="0" fillId="14" borderId="67" xfId="0" applyFill="1" applyBorder="1" applyAlignment="1">
      <alignment vertical="center" wrapText="1"/>
    </xf>
    <xf numFmtId="0" fontId="0" fillId="14" borderId="34" xfId="0" applyFill="1" applyBorder="1" applyAlignment="1">
      <alignment vertical="center" wrapText="1"/>
    </xf>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8" xfId="1" applyFont="1" applyFill="1" applyBorder="1"/>
    <xf numFmtId="0" fontId="34" fillId="17" borderId="5" xfId="1" applyFont="1" applyFill="1" applyBorder="1"/>
    <xf numFmtId="166" fontId="34" fillId="17" borderId="59" xfId="1" applyNumberFormat="1" applyFont="1" applyFill="1" applyBorder="1" applyAlignment="1">
      <alignment wrapText="1"/>
    </xf>
    <xf numFmtId="166" fontId="34" fillId="17" borderId="83" xfId="1" applyNumberFormat="1" applyFont="1" applyFill="1" applyBorder="1" applyAlignment="1">
      <alignment wrapText="1"/>
    </xf>
    <xf numFmtId="166" fontId="34" fillId="17" borderId="0" xfId="1" applyNumberFormat="1" applyFont="1" applyFill="1" applyAlignment="1">
      <alignment wrapText="1"/>
    </xf>
    <xf numFmtId="166" fontId="34" fillId="17" borderId="70"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8"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5" xfId="1" applyFill="1" applyBorder="1" applyAlignment="1">
      <alignment wrapText="1"/>
    </xf>
    <xf numFmtId="0" fontId="3" fillId="17" borderId="23" xfId="1" applyFill="1" applyBorder="1"/>
    <xf numFmtId="0" fontId="3" fillId="17" borderId="26" xfId="1" applyFill="1" applyBorder="1" applyAlignment="1">
      <alignment horizontal="left"/>
    </xf>
    <xf numFmtId="0" fontId="4" fillId="17" borderId="12" xfId="1" applyFont="1" applyFill="1" applyBorder="1" applyAlignment="1">
      <alignment horizontal="center" vertical="center" wrapText="1"/>
    </xf>
    <xf numFmtId="0" fontId="4" fillId="17" borderId="33"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8" xfId="1" applyFont="1" applyFill="1" applyBorder="1" applyAlignment="1">
      <alignment horizontal="center" vertical="center" wrapText="1"/>
    </xf>
    <xf numFmtId="0" fontId="4" fillId="17" borderId="59" xfId="1" applyFont="1" applyFill="1" applyBorder="1" applyAlignment="1">
      <alignment horizontal="center" vertical="center" wrapText="1"/>
    </xf>
    <xf numFmtId="166" fontId="3" fillId="17" borderId="22" xfId="1" applyNumberFormat="1" applyFill="1" applyBorder="1"/>
    <xf numFmtId="166" fontId="3" fillId="17" borderId="0" xfId="1" applyNumberFormat="1" applyFill="1"/>
    <xf numFmtId="0" fontId="3" fillId="17" borderId="26" xfId="1" applyFill="1" applyBorder="1"/>
    <xf numFmtId="0" fontId="3" fillId="17" borderId="71" xfId="1" applyFill="1" applyBorder="1"/>
    <xf numFmtId="0" fontId="3" fillId="20" borderId="35" xfId="1" applyFill="1" applyBorder="1" applyAlignment="1">
      <alignment horizontal="center"/>
    </xf>
    <xf numFmtId="166" fontId="3" fillId="8" borderId="91"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2" xfId="1" applyFill="1" applyBorder="1"/>
    <xf numFmtId="0" fontId="4" fillId="0" borderId="87" xfId="1" applyFont="1" applyBorder="1"/>
    <xf numFmtId="0" fontId="4" fillId="0" borderId="88" xfId="1" applyFont="1" applyBorder="1"/>
    <xf numFmtId="0" fontId="3" fillId="17" borderId="35" xfId="1" applyFill="1" applyBorder="1" applyAlignment="1">
      <alignment horizontal="left" vertical="center"/>
    </xf>
    <xf numFmtId="0" fontId="3" fillId="17" borderId="20" xfId="1" applyFill="1" applyBorder="1"/>
    <xf numFmtId="0" fontId="17" fillId="17" borderId="43" xfId="0" applyFont="1" applyFill="1" applyBorder="1" applyAlignment="1">
      <alignment horizontal="left" vertical="center" wrapText="1"/>
    </xf>
    <xf numFmtId="0" fontId="17" fillId="17" borderId="40" xfId="0" applyFont="1" applyFill="1" applyBorder="1" applyAlignment="1">
      <alignment horizontal="left" vertical="center" wrapText="1"/>
    </xf>
    <xf numFmtId="0" fontId="17" fillId="17" borderId="44" xfId="0" applyFont="1" applyFill="1" applyBorder="1" applyAlignment="1">
      <alignment horizontal="left" vertical="center" wrapText="1"/>
    </xf>
    <xf numFmtId="0" fontId="17" fillId="17" borderId="47"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1" xfId="1" applyNumberFormat="1" applyFill="1" applyBorder="1"/>
    <xf numFmtId="166" fontId="3" fillId="21" borderId="82" xfId="1" applyNumberFormat="1" applyFill="1" applyBorder="1" applyAlignment="1">
      <alignment wrapText="1"/>
    </xf>
    <xf numFmtId="166" fontId="3" fillId="21" borderId="25" xfId="1" applyNumberFormat="1" applyFill="1" applyBorder="1" applyAlignment="1">
      <alignment wrapText="1"/>
    </xf>
    <xf numFmtId="166" fontId="3" fillId="21" borderId="24" xfId="1" applyNumberFormat="1" applyFill="1" applyBorder="1" applyAlignment="1">
      <alignment wrapText="1"/>
    </xf>
    <xf numFmtId="166" fontId="3" fillId="21" borderId="22" xfId="1" applyNumberFormat="1" applyFill="1" applyBorder="1"/>
    <xf numFmtId="166" fontId="3" fillId="21" borderId="24"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1" xfId="1" applyNumberFormat="1" applyFill="1" applyBorder="1" applyAlignment="1">
      <alignment wrapText="1"/>
    </xf>
    <xf numFmtId="166" fontId="3" fillId="21" borderId="71" xfId="1" applyNumberFormat="1" applyFill="1" applyBorder="1"/>
    <xf numFmtId="0" fontId="3" fillId="17" borderId="35" xfId="1" applyFill="1" applyBorder="1" applyAlignment="1">
      <alignment horizontal="center"/>
    </xf>
    <xf numFmtId="0" fontId="56" fillId="0" borderId="0" xfId="1" applyFont="1"/>
    <xf numFmtId="0" fontId="34" fillId="17" borderId="95"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4"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6" xfId="1" applyFill="1" applyBorder="1" applyAlignment="1">
      <alignment wrapText="1"/>
    </xf>
    <xf numFmtId="0" fontId="3" fillId="8" borderId="26" xfId="1" applyFill="1" applyBorder="1" applyAlignment="1">
      <alignment horizontal="left" vertical="center"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21" fillId="8" borderId="27"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6" xfId="1" applyNumberFormat="1" applyFill="1" applyBorder="1" applyAlignment="1">
      <alignment wrapText="1"/>
    </xf>
    <xf numFmtId="164" fontId="3" fillId="8" borderId="26"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0" fontId="3" fillId="8" borderId="4" xfId="1" applyFill="1" applyBorder="1" applyAlignment="1">
      <alignment vertical="top"/>
    </xf>
    <xf numFmtId="164" fontId="3" fillId="8" borderId="26"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6"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vertical="center" wrapText="1"/>
    </xf>
    <xf numFmtId="0" fontId="11" fillId="17" borderId="29" xfId="1" applyFont="1" applyFill="1" applyBorder="1" applyAlignment="1">
      <alignment vertical="center" wrapText="1"/>
    </xf>
    <xf numFmtId="0" fontId="9" fillId="17" borderId="15" xfId="1" applyFont="1" applyFill="1" applyBorder="1" applyAlignment="1">
      <alignment horizontal="left" vertical="center"/>
    </xf>
    <xf numFmtId="0" fontId="20" fillId="17" borderId="26" xfId="1" applyFont="1" applyFill="1" applyBorder="1" applyAlignment="1">
      <alignment horizontal="left" vertical="center"/>
    </xf>
    <xf numFmtId="0" fontId="20" fillId="17" borderId="27" xfId="1" applyFont="1" applyFill="1" applyBorder="1" applyAlignment="1">
      <alignment horizontal="left" vertical="center"/>
    </xf>
    <xf numFmtId="0" fontId="9" fillId="17" borderId="15" xfId="1" applyFont="1" applyFill="1" applyBorder="1" applyAlignment="1">
      <alignment vertical="center" wrapText="1"/>
    </xf>
    <xf numFmtId="0" fontId="20" fillId="17" borderId="26" xfId="1" applyFont="1" applyFill="1" applyBorder="1" applyAlignment="1">
      <alignment vertical="top" wrapText="1"/>
    </xf>
    <xf numFmtId="0" fontId="20" fillId="17" borderId="26" xfId="1" applyFont="1" applyFill="1" applyBorder="1" applyAlignment="1">
      <alignment vertical="top"/>
    </xf>
    <xf numFmtId="0" fontId="20" fillId="17" borderId="27" xfId="1" applyFont="1" applyFill="1" applyBorder="1" applyAlignment="1">
      <alignment vertical="top"/>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6" fillId="22" borderId="26" xfId="1" applyFont="1" applyFill="1" applyBorder="1" applyAlignment="1">
      <alignment horizontal="left" vertical="center" wrapText="1"/>
    </xf>
    <xf numFmtId="0" fontId="46" fillId="22" borderId="59" xfId="1" applyFont="1" applyFill="1" applyBorder="1" applyAlignment="1">
      <alignment horizontal="left" vertical="center" wrapText="1"/>
    </xf>
    <xf numFmtId="0" fontId="46" fillId="22" borderId="27"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6"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3" xfId="1" applyFont="1" applyFill="1" applyBorder="1" applyAlignment="1">
      <alignment wrapText="1"/>
    </xf>
    <xf numFmtId="0" fontId="12" fillId="17" borderId="10" xfId="1" applyFont="1" applyFill="1" applyBorder="1" applyAlignment="1">
      <alignment wrapText="1"/>
    </xf>
    <xf numFmtId="0" fontId="20" fillId="17" borderId="23" xfId="1" applyFont="1" applyFill="1" applyBorder="1"/>
    <xf numFmtId="0" fontId="12" fillId="17" borderId="10" xfId="1" applyFont="1" applyFill="1" applyBorder="1"/>
    <xf numFmtId="0" fontId="3" fillId="17" borderId="10" xfId="1" applyFill="1" applyBorder="1"/>
    <xf numFmtId="44" fontId="3" fillId="21" borderId="51" xfId="1" applyNumberFormat="1" applyFill="1" applyBorder="1" applyAlignment="1">
      <alignment wrapText="1"/>
    </xf>
    <xf numFmtId="44" fontId="3" fillId="21" borderId="52" xfId="1" applyNumberFormat="1" applyFill="1" applyBorder="1" applyAlignment="1">
      <alignment wrapText="1"/>
    </xf>
    <xf numFmtId="44" fontId="3" fillId="21" borderId="24" xfId="1" applyNumberFormat="1" applyFill="1" applyBorder="1" applyAlignment="1">
      <alignment wrapText="1"/>
    </xf>
    <xf numFmtId="0" fontId="4" fillId="0" borderId="90" xfId="1" applyFont="1" applyBorder="1"/>
    <xf numFmtId="0" fontId="57" fillId="19" borderId="99"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4" xfId="0" applyFill="1" applyBorder="1" applyAlignment="1">
      <alignment vertical="center" wrapText="1"/>
    </xf>
    <xf numFmtId="0" fontId="19" fillId="8" borderId="55" xfId="0" applyFont="1" applyFill="1" applyBorder="1" applyAlignment="1">
      <alignment vertical="center" wrapText="1"/>
    </xf>
    <xf numFmtId="0" fontId="0" fillId="8" borderId="55" xfId="0" applyFill="1" applyBorder="1" applyAlignment="1">
      <alignment vertical="center" wrapText="1"/>
    </xf>
    <xf numFmtId="0" fontId="58" fillId="19" borderId="56" xfId="0" applyFont="1" applyFill="1" applyBorder="1" applyAlignment="1">
      <alignment horizontal="left"/>
    </xf>
    <xf numFmtId="0" fontId="3" fillId="17" borderId="35" xfId="1" applyFill="1" applyBorder="1" applyAlignment="1">
      <alignment horizontal="left"/>
    </xf>
    <xf numFmtId="166" fontId="3" fillId="8" borderId="10" xfId="1" applyNumberFormat="1" applyFill="1" applyBorder="1" applyAlignment="1">
      <alignment horizontal="left" wrapText="1"/>
    </xf>
    <xf numFmtId="0" fontId="3" fillId="8" borderId="23" xfId="1" applyFill="1" applyBorder="1"/>
    <xf numFmtId="0" fontId="3" fillId="8" borderId="26" xfId="1" applyFill="1" applyBorder="1" applyAlignment="1">
      <alignment horizontal="left"/>
    </xf>
    <xf numFmtId="0" fontId="3" fillId="8" borderId="30" xfId="1" applyFill="1" applyBorder="1"/>
    <xf numFmtId="0" fontId="3" fillId="8" borderId="26" xfId="1" applyFill="1" applyBorder="1"/>
    <xf numFmtId="0" fontId="3" fillId="8" borderId="71" xfId="1" applyFill="1" applyBorder="1"/>
    <xf numFmtId="0" fontId="3" fillId="8" borderId="94" xfId="1" applyFill="1" applyBorder="1"/>
    <xf numFmtId="0" fontId="3" fillId="8" borderId="35" xfId="1" applyFill="1" applyBorder="1" applyAlignment="1">
      <alignment horizontal="center"/>
    </xf>
    <xf numFmtId="0" fontId="3" fillId="8" borderId="35" xfId="1" applyFill="1" applyBorder="1" applyAlignment="1">
      <alignment horizontal="left"/>
    </xf>
    <xf numFmtId="0" fontId="3" fillId="20" borderId="94" xfId="1" applyFill="1" applyBorder="1" applyAlignment="1">
      <alignment horizontal="left" wrapText="1"/>
    </xf>
    <xf numFmtId="0" fontId="3" fillId="8" borderId="92" xfId="1" applyFill="1" applyBorder="1"/>
    <xf numFmtId="0" fontId="4" fillId="0" borderId="0" xfId="1" applyFont="1"/>
    <xf numFmtId="0" fontId="11" fillId="0" borderId="0" xfId="1" applyFont="1"/>
    <xf numFmtId="0" fontId="59" fillId="0" borderId="71" xfId="0" applyFont="1" applyBorder="1" applyAlignment="1">
      <alignment horizontal="left" vertical="center" wrapText="1"/>
    </xf>
    <xf numFmtId="0" fontId="11" fillId="0" borderId="13" xfId="1" applyFont="1" applyBorder="1" applyAlignment="1">
      <alignment vertical="center" wrapText="1"/>
    </xf>
    <xf numFmtId="0" fontId="11" fillId="0" borderId="31" xfId="1" applyFont="1" applyBorder="1" applyAlignment="1">
      <alignment vertical="center" wrapText="1"/>
    </xf>
    <xf numFmtId="0" fontId="4" fillId="7" borderId="31"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6" xfId="1" applyFont="1" applyFill="1" applyBorder="1" applyAlignment="1">
      <alignment wrapText="1"/>
    </xf>
    <xf numFmtId="0" fontId="12" fillId="8" borderId="100"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5" xfId="1" applyFill="1" applyBorder="1" applyAlignment="1">
      <alignment horizontal="left"/>
    </xf>
    <xf numFmtId="2" fontId="3" fillId="0" borderId="35" xfId="1" applyNumberFormat="1" applyBorder="1" applyAlignment="1">
      <alignment horizontal="center"/>
    </xf>
    <xf numFmtId="0" fontId="58" fillId="19" borderId="56"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8" borderId="69"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2" xfId="1" applyFont="1" applyBorder="1" applyAlignment="1">
      <alignment horizontal="center" vertical="center" wrapText="1"/>
    </xf>
    <xf numFmtId="0" fontId="4" fillId="8" borderId="52" xfId="1" applyFont="1" applyFill="1" applyBorder="1" applyAlignment="1">
      <alignment horizontal="left" vertical="center" wrapText="1"/>
    </xf>
    <xf numFmtId="0" fontId="0" fillId="8" borderId="1" xfId="0" applyFill="1" applyBorder="1" applyAlignment="1">
      <alignment horizontal="center"/>
    </xf>
    <xf numFmtId="0" fontId="3" fillId="8" borderId="101" xfId="1" applyFill="1" applyBorder="1" applyAlignment="1">
      <alignment horizontal="left" vertical="center" wrapText="1"/>
    </xf>
    <xf numFmtId="0" fontId="3" fillId="8" borderId="2" xfId="1" applyFill="1" applyBorder="1" applyAlignment="1">
      <alignment horizontal="left" vertical="center" wrapText="1"/>
    </xf>
    <xf numFmtId="0" fontId="0" fillId="0" borderId="113" xfId="0" applyBorder="1" applyAlignment="1">
      <alignment horizontal="center" vertical="center" wrapText="1"/>
    </xf>
    <xf numFmtId="0" fontId="3" fillId="8" borderId="114" xfId="1" applyFill="1" applyBorder="1" applyAlignment="1">
      <alignment horizontal="left" vertical="center" wrapText="1"/>
    </xf>
    <xf numFmtId="0" fontId="4" fillId="0" borderId="110" xfId="1" applyFont="1" applyBorder="1" applyAlignment="1">
      <alignment horizontal="center" vertical="center" wrapText="1"/>
    </xf>
    <xf numFmtId="0" fontId="3" fillId="8" borderId="110" xfId="1" applyFill="1" applyBorder="1" applyAlignment="1">
      <alignment horizontal="left" vertical="center" wrapText="1"/>
    </xf>
    <xf numFmtId="0" fontId="0" fillId="0" borderId="115" xfId="0" applyBorder="1" applyAlignment="1">
      <alignment horizontal="center" vertical="center" wrapText="1"/>
    </xf>
    <xf numFmtId="0" fontId="3" fillId="8" borderId="83" xfId="1" applyFill="1" applyBorder="1" applyAlignment="1">
      <alignment horizontal="left" vertical="center" wrapText="1"/>
    </xf>
    <xf numFmtId="0" fontId="3" fillId="8" borderId="3" xfId="1" applyFill="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4" fillId="8" borderId="103" xfId="1" applyFont="1" applyFill="1" applyBorder="1" applyAlignment="1">
      <alignment horizontal="left" vertical="center" wrapText="1"/>
    </xf>
    <xf numFmtId="0" fontId="64" fillId="0" borderId="0" xfId="0" applyFont="1"/>
    <xf numFmtId="0" fontId="26" fillId="23" borderId="110"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62" fillId="0" borderId="71" xfId="0" applyFont="1" applyBorder="1" applyAlignment="1">
      <alignment horizontal="left" vertical="center" wrapText="1"/>
    </xf>
    <xf numFmtId="0" fontId="3" fillId="8" borderId="71" xfId="1" applyFill="1" applyBorder="1" applyAlignment="1">
      <alignment horizontal="left" vertical="center" wrapText="1"/>
    </xf>
    <xf numFmtId="0" fontId="4" fillId="0" borderId="71" xfId="1" applyFont="1" applyBorder="1" applyAlignment="1">
      <alignment horizontal="center" vertical="center" wrapText="1"/>
    </xf>
    <xf numFmtId="0" fontId="0" fillId="0" borderId="104" xfId="0" applyBorder="1" applyAlignment="1">
      <alignment horizontal="center" vertical="center" wrapText="1"/>
    </xf>
    <xf numFmtId="0" fontId="62" fillId="0" borderId="104" xfId="0" applyFont="1" applyBorder="1" applyAlignment="1">
      <alignment horizontal="left" vertical="center" wrapText="1"/>
    </xf>
    <xf numFmtId="0" fontId="3" fillId="8" borderId="104" xfId="1" applyFill="1" applyBorder="1" applyAlignment="1">
      <alignment horizontal="left" vertical="center" wrapText="1"/>
    </xf>
    <xf numFmtId="0" fontId="4" fillId="0" borderId="104" xfId="1" applyFont="1" applyBorder="1" applyAlignment="1">
      <alignment horizontal="center" vertical="center" wrapText="1"/>
    </xf>
    <xf numFmtId="168" fontId="4" fillId="12" borderId="1" xfId="1" applyNumberFormat="1" applyFont="1" applyFill="1" applyBorder="1" applyAlignment="1">
      <alignment horizontal="left" vertical="center" wrapText="1"/>
    </xf>
    <xf numFmtId="168" fontId="4" fillId="8" borderId="69" xfId="1" applyNumberFormat="1" applyFont="1" applyFill="1" applyBorder="1" applyAlignment="1">
      <alignment horizontal="left" vertical="center" wrapText="1"/>
    </xf>
    <xf numFmtId="0" fontId="3" fillId="15" borderId="69" xfId="1" applyFill="1" applyBorder="1" applyAlignment="1">
      <alignment horizontal="center" vertical="center" wrapText="1"/>
    </xf>
    <xf numFmtId="0" fontId="4" fillId="17" borderId="123" xfId="1" applyFont="1" applyFill="1" applyBorder="1" applyAlignment="1">
      <alignment horizontal="center" vertical="center" wrapText="1"/>
    </xf>
    <xf numFmtId="0" fontId="4" fillId="17" borderId="124" xfId="1" applyFont="1" applyFill="1" applyBorder="1" applyAlignment="1">
      <alignment horizontal="center" vertical="center" wrapText="1"/>
    </xf>
    <xf numFmtId="166" fontId="3" fillId="8" borderId="81" xfId="1" applyNumberFormat="1" applyFill="1" applyBorder="1"/>
    <xf numFmtId="166" fontId="3" fillId="8" borderId="125" xfId="1" applyNumberFormat="1" applyFill="1" applyBorder="1" applyAlignment="1">
      <alignment wrapText="1"/>
    </xf>
    <xf numFmtId="166" fontId="3" fillId="8" borderId="126" xfId="1" applyNumberFormat="1" applyFill="1" applyBorder="1" applyAlignment="1">
      <alignment wrapText="1"/>
    </xf>
    <xf numFmtId="166" fontId="3" fillId="8" borderId="125" xfId="1" applyNumberFormat="1" applyFill="1" applyBorder="1"/>
    <xf numFmtId="166" fontId="3" fillId="8" borderId="126" xfId="1" applyNumberFormat="1" applyFill="1" applyBorder="1"/>
    <xf numFmtId="0" fontId="4" fillId="17" borderId="48" xfId="1" applyFont="1" applyFill="1" applyBorder="1" applyAlignment="1">
      <alignment horizontal="center" vertical="center" wrapText="1"/>
    </xf>
    <xf numFmtId="166" fontId="3" fillId="8" borderId="127" xfId="1" applyNumberFormat="1" applyFill="1" applyBorder="1"/>
    <xf numFmtId="166" fontId="3" fillId="8" borderId="68" xfId="1" applyNumberFormat="1" applyFill="1" applyBorder="1" applyAlignment="1">
      <alignment wrapText="1"/>
    </xf>
    <xf numFmtId="166" fontId="3" fillId="8" borderId="68" xfId="1" applyNumberFormat="1" applyFill="1" applyBorder="1"/>
    <xf numFmtId="0" fontId="3" fillId="8" borderId="68" xfId="1" applyFill="1" applyBorder="1" applyAlignment="1">
      <alignment horizontal="left"/>
    </xf>
    <xf numFmtId="0" fontId="3" fillId="8" borderId="129" xfId="1" applyFill="1" applyBorder="1" applyAlignment="1">
      <alignment horizontal="left"/>
    </xf>
    <xf numFmtId="0" fontId="3" fillId="8" borderId="130" xfId="1" applyFill="1" applyBorder="1" applyAlignment="1">
      <alignment horizontal="left"/>
    </xf>
    <xf numFmtId="0" fontId="54" fillId="19" borderId="49" xfId="1" applyFont="1" applyFill="1" applyBorder="1" applyAlignment="1">
      <alignment horizontal="left" vertical="center"/>
    </xf>
    <xf numFmtId="0" fontId="44" fillId="17" borderId="4" xfId="1" applyFont="1" applyFill="1" applyBorder="1" applyAlignment="1">
      <alignment vertical="center"/>
    </xf>
    <xf numFmtId="0" fontId="3" fillId="8" borderId="59" xfId="1" applyFill="1" applyBorder="1" applyAlignment="1">
      <alignment horizontal="center" vertical="center"/>
    </xf>
    <xf numFmtId="0" fontId="3" fillId="8" borderId="28" xfId="1" applyFill="1" applyBorder="1" applyAlignment="1">
      <alignment horizontal="center" vertical="center"/>
    </xf>
    <xf numFmtId="0" fontId="3" fillId="8" borderId="62" xfId="1" applyFill="1" applyBorder="1" applyAlignment="1">
      <alignment horizontal="center" vertical="center"/>
    </xf>
    <xf numFmtId="0" fontId="3" fillId="8" borderId="34" xfId="1" applyFill="1" applyBorder="1" applyAlignment="1">
      <alignment horizontal="center" vertical="center"/>
    </xf>
    <xf numFmtId="0" fontId="62" fillId="0" borderId="0" xfId="0" applyFont="1"/>
    <xf numFmtId="0" fontId="37" fillId="10" borderId="4" xfId="0" applyFont="1" applyFill="1" applyBorder="1" applyAlignment="1">
      <alignment horizontal="left" vertical="center"/>
    </xf>
    <xf numFmtId="0" fontId="5" fillId="0" borderId="99"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3" fillId="8" borderId="131" xfId="1" applyFill="1" applyBorder="1" applyAlignment="1">
      <alignment horizontal="left" vertical="center" wrapText="1"/>
    </xf>
    <xf numFmtId="0" fontId="3" fillId="8" borderId="132" xfId="1" applyFill="1" applyBorder="1" applyAlignment="1">
      <alignment horizontal="left" vertical="center" wrapText="1"/>
    </xf>
    <xf numFmtId="0" fontId="4" fillId="8" borderId="133" xfId="1" applyFont="1" applyFill="1" applyBorder="1" applyAlignment="1">
      <alignment horizontal="left" vertical="top" wrapText="1"/>
    </xf>
    <xf numFmtId="0" fontId="4" fillId="8" borderId="134" xfId="1" applyFont="1" applyFill="1" applyBorder="1" applyAlignment="1">
      <alignment horizontal="left" vertical="top" wrapText="1"/>
    </xf>
    <xf numFmtId="0" fontId="66" fillId="25" borderId="111" xfId="0" applyFont="1" applyFill="1" applyBorder="1" applyAlignment="1">
      <alignment horizontal="center" vertical="center"/>
    </xf>
    <xf numFmtId="0" fontId="67" fillId="25" borderId="106" xfId="1" applyFont="1" applyFill="1" applyBorder="1" applyAlignment="1">
      <alignment horizontal="center" vertical="center" wrapText="1"/>
    </xf>
    <xf numFmtId="0" fontId="67" fillId="25" borderId="106" xfId="1" applyFont="1" applyFill="1" applyBorder="1" applyAlignment="1">
      <alignment horizontal="left" vertical="center" wrapText="1"/>
    </xf>
    <xf numFmtId="0" fontId="67" fillId="25" borderId="136" xfId="1" applyFont="1" applyFill="1" applyBorder="1" applyAlignment="1">
      <alignment horizontal="left" vertical="top" wrapText="1"/>
    </xf>
    <xf numFmtId="0" fontId="3" fillId="8" borderId="134" xfId="1" applyFill="1" applyBorder="1" applyAlignment="1">
      <alignment horizontal="left" vertical="top" wrapText="1"/>
    </xf>
    <xf numFmtId="0" fontId="3" fillId="8" borderId="138" xfId="1" applyFill="1" applyBorder="1" applyAlignment="1">
      <alignment horizontal="left" vertical="top" wrapText="1"/>
    </xf>
    <xf numFmtId="0" fontId="4" fillId="8" borderId="102" xfId="1" applyFont="1" applyFill="1" applyBorder="1" applyAlignment="1">
      <alignment horizontal="left" vertical="top" wrapText="1"/>
    </xf>
    <xf numFmtId="0" fontId="4" fillId="8" borderId="137" xfId="1" applyFont="1" applyFill="1" applyBorder="1" applyAlignment="1">
      <alignment horizontal="left" vertical="top" wrapText="1"/>
    </xf>
    <xf numFmtId="0" fontId="4" fillId="8" borderId="140" xfId="1" applyFont="1" applyFill="1" applyBorder="1" applyAlignment="1">
      <alignment horizontal="left" vertical="top" wrapText="1"/>
    </xf>
    <xf numFmtId="0" fontId="4" fillId="8" borderId="141" xfId="1" applyFont="1" applyFill="1" applyBorder="1" applyAlignment="1">
      <alignment horizontal="left" vertical="top" wrapText="1"/>
    </xf>
    <xf numFmtId="0" fontId="4" fillId="8" borderId="77" xfId="1" applyFont="1" applyFill="1" applyBorder="1" applyAlignment="1">
      <alignment horizontal="left" vertical="top" wrapText="1"/>
    </xf>
    <xf numFmtId="0" fontId="0" fillId="24" borderId="25" xfId="0" applyFill="1" applyBorder="1" applyAlignment="1">
      <alignment vertical="top" wrapText="1"/>
    </xf>
    <xf numFmtId="0" fontId="0" fillId="24" borderId="25" xfId="0" applyFill="1" applyBorder="1" applyAlignment="1">
      <alignment wrapText="1"/>
    </xf>
    <xf numFmtId="0" fontId="0" fillId="24" borderId="25" xfId="0" applyFill="1" applyBorder="1" applyAlignment="1">
      <alignment vertical="top"/>
    </xf>
    <xf numFmtId="0" fontId="0" fillId="24" borderId="143" xfId="0" applyFill="1" applyBorder="1" applyAlignment="1">
      <alignment vertical="top"/>
    </xf>
    <xf numFmtId="0" fontId="70" fillId="25" borderId="112" xfId="0" applyFont="1" applyFill="1" applyBorder="1" applyAlignment="1">
      <alignment horizontal="left" vertical="center" wrapText="1"/>
    </xf>
    <xf numFmtId="0" fontId="71" fillId="25" borderId="118" xfId="0" applyFont="1" applyFill="1" applyBorder="1" applyAlignment="1">
      <alignment horizontal="center" vertical="center"/>
    </xf>
    <xf numFmtId="0" fontId="70" fillId="25" borderId="119" xfId="0" applyFont="1" applyFill="1" applyBorder="1" applyAlignment="1">
      <alignment horizontal="left" vertical="center" wrapText="1"/>
    </xf>
    <xf numFmtId="0" fontId="72" fillId="25" borderId="120" xfId="1" applyFont="1" applyFill="1" applyBorder="1" applyAlignment="1">
      <alignment horizontal="left" vertical="center" wrapText="1"/>
    </xf>
    <xf numFmtId="0" fontId="72" fillId="25" borderId="109" xfId="1" applyFont="1" applyFill="1" applyBorder="1" applyAlignment="1">
      <alignment horizontal="center" vertical="center" wrapText="1"/>
    </xf>
    <xf numFmtId="0" fontId="72" fillId="25" borderId="109" xfId="1" applyFont="1" applyFill="1" applyBorder="1" applyAlignment="1">
      <alignment horizontal="left" vertical="center" wrapText="1"/>
    </xf>
    <xf numFmtId="0" fontId="72" fillId="25" borderId="139" xfId="1" applyFont="1" applyFill="1" applyBorder="1" applyAlignment="1">
      <alignment horizontal="left" vertical="top" wrapText="1"/>
    </xf>
    <xf numFmtId="0" fontId="14" fillId="24" borderId="25" xfId="0" applyFont="1" applyFill="1" applyBorder="1" applyAlignment="1">
      <alignment vertical="top" wrapText="1"/>
    </xf>
    <xf numFmtId="0" fontId="14" fillId="0" borderId="0" xfId="0" applyFont="1" applyAlignment="1">
      <alignment vertical="top"/>
    </xf>
    <xf numFmtId="0" fontId="71" fillId="25" borderId="118" xfId="0" applyFont="1" applyFill="1" applyBorder="1" applyAlignment="1">
      <alignment horizontal="center" vertical="center" wrapText="1"/>
    </xf>
    <xf numFmtId="0" fontId="73" fillId="25" borderId="120" xfId="1" applyFont="1" applyFill="1" applyBorder="1" applyAlignment="1">
      <alignment horizontal="left" vertical="center" wrapText="1"/>
    </xf>
    <xf numFmtId="0" fontId="73" fillId="25" borderId="109" xfId="1" applyFont="1" applyFill="1" applyBorder="1" applyAlignment="1">
      <alignment horizontal="left" vertical="center" wrapText="1"/>
    </xf>
    <xf numFmtId="0" fontId="74" fillId="25" borderId="116" xfId="0" applyFont="1" applyFill="1" applyBorder="1" applyAlignment="1">
      <alignment horizontal="center" vertical="center" wrapText="1"/>
    </xf>
    <xf numFmtId="0" fontId="14" fillId="24" borderId="25" xfId="0" applyFont="1" applyFill="1" applyBorder="1" applyAlignment="1">
      <alignment vertical="top"/>
    </xf>
    <xf numFmtId="0" fontId="4" fillId="17" borderId="66" xfId="1" applyFont="1" applyFill="1" applyBorder="1" applyAlignment="1">
      <alignment horizontal="center" vertical="center" wrapText="1"/>
    </xf>
    <xf numFmtId="0" fontId="3" fillId="8" borderId="126" xfId="1" applyFill="1" applyBorder="1" applyAlignment="1">
      <alignment horizontal="left"/>
    </xf>
    <xf numFmtId="0" fontId="3" fillId="0" borderId="146" xfId="1" applyBorder="1"/>
    <xf numFmtId="0" fontId="3" fillId="0" borderId="57" xfId="1" applyBorder="1"/>
    <xf numFmtId="0" fontId="3" fillId="8" borderId="125" xfId="1" applyFill="1" applyBorder="1" applyAlignment="1">
      <alignment horizontal="left"/>
    </xf>
    <xf numFmtId="166" fontId="3" fillId="17" borderId="146" xfId="1" applyNumberFormat="1" applyFill="1" applyBorder="1"/>
    <xf numFmtId="166" fontId="3" fillId="17" borderId="57" xfId="1" applyNumberFormat="1" applyFill="1" applyBorder="1"/>
    <xf numFmtId="166" fontId="3" fillId="17" borderId="150" xfId="1" applyNumberFormat="1" applyFill="1" applyBorder="1"/>
    <xf numFmtId="166" fontId="3" fillId="17" borderId="151" xfId="1" applyNumberFormat="1" applyFill="1" applyBorder="1"/>
    <xf numFmtId="166" fontId="3" fillId="8" borderId="125" xfId="1" applyNumberFormat="1" applyFill="1" applyBorder="1" applyAlignment="1">
      <alignment horizontal="left" wrapText="1"/>
    </xf>
    <xf numFmtId="166" fontId="3" fillId="8" borderId="126" xfId="1" applyNumberFormat="1" applyFill="1" applyBorder="1" applyAlignment="1">
      <alignment horizontal="left" wrapText="1"/>
    </xf>
    <xf numFmtId="166" fontId="4" fillId="9" borderId="152" xfId="1" applyNumberFormat="1" applyFont="1" applyFill="1" applyBorder="1" applyAlignment="1">
      <alignment wrapText="1"/>
    </xf>
    <xf numFmtId="166" fontId="4" fillId="9" borderId="153" xfId="1" applyNumberFormat="1" applyFont="1" applyFill="1" applyBorder="1" applyAlignment="1">
      <alignment wrapText="1"/>
    </xf>
    <xf numFmtId="166" fontId="3" fillId="0" borderId="146" xfId="1" applyNumberFormat="1" applyBorder="1"/>
    <xf numFmtId="166" fontId="3" fillId="0" borderId="57" xfId="1" applyNumberFormat="1" applyBorder="1"/>
    <xf numFmtId="166" fontId="34" fillId="17" borderId="123" xfId="1" applyNumberFormat="1" applyFont="1" applyFill="1" applyBorder="1" applyAlignment="1">
      <alignment wrapText="1"/>
    </xf>
    <xf numFmtId="166" fontId="34" fillId="17" borderId="154" xfId="1" applyNumberFormat="1" applyFont="1" applyFill="1" applyBorder="1" applyAlignment="1">
      <alignment wrapText="1"/>
    </xf>
    <xf numFmtId="166" fontId="4" fillId="9" borderId="155" xfId="1" applyNumberFormat="1" applyFont="1" applyFill="1" applyBorder="1" applyAlignment="1">
      <alignment wrapText="1"/>
    </xf>
    <xf numFmtId="166" fontId="4" fillId="9" borderId="156" xfId="1" applyNumberFormat="1" applyFont="1" applyFill="1" applyBorder="1" applyAlignment="1">
      <alignment wrapText="1"/>
    </xf>
    <xf numFmtId="166" fontId="4" fillId="9" borderId="157" xfId="1" applyNumberFormat="1" applyFont="1" applyFill="1" applyBorder="1" applyAlignment="1">
      <alignment wrapText="1"/>
    </xf>
    <xf numFmtId="166" fontId="3" fillId="17" borderId="9" xfId="1" applyNumberFormat="1" applyFill="1" applyBorder="1"/>
    <xf numFmtId="166" fontId="3" fillId="8" borderId="68" xfId="1" applyNumberFormat="1" applyFill="1" applyBorder="1" applyAlignment="1">
      <alignment horizontal="left" wrapText="1"/>
    </xf>
    <xf numFmtId="166" fontId="4" fillId="9" borderId="144" xfId="1" applyNumberFormat="1" applyFont="1" applyFill="1" applyBorder="1" applyAlignment="1">
      <alignment wrapText="1"/>
    </xf>
    <xf numFmtId="166" fontId="34" fillId="17" borderId="140" xfId="1" applyNumberFormat="1" applyFont="1" applyFill="1" applyBorder="1" applyAlignment="1">
      <alignment wrapText="1"/>
    </xf>
    <xf numFmtId="0" fontId="80" fillId="0" borderId="1" xfId="0" applyFont="1" applyBorder="1"/>
    <xf numFmtId="0" fontId="81" fillId="0" borderId="1" xfId="0" applyFont="1" applyBorder="1"/>
    <xf numFmtId="0" fontId="0" fillId="0" borderId="1" xfId="0" applyBorder="1"/>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1" applyBorder="1" applyAlignment="1">
      <alignment horizontal="center"/>
    </xf>
    <xf numFmtId="9" fontId="0" fillId="21" borderId="1" xfId="2" applyFont="1" applyFill="1" applyBorder="1" applyAlignment="1">
      <alignment horizontal="center"/>
    </xf>
    <xf numFmtId="0" fontId="3" fillId="0" borderId="71" xfId="1" applyBorder="1"/>
    <xf numFmtId="0" fontId="3" fillId="0" borderId="84" xfId="1" applyBorder="1"/>
    <xf numFmtId="0" fontId="4" fillId="0" borderId="116" xfId="1" applyFont="1" applyBorder="1" applyAlignment="1">
      <alignment horizontal="center"/>
    </xf>
    <xf numFmtId="0" fontId="15" fillId="0" borderId="158" xfId="0" applyFont="1" applyBorder="1" applyAlignment="1">
      <alignment horizontal="center"/>
    </xf>
    <xf numFmtId="0" fontId="15" fillId="0" borderId="159" xfId="0" applyFont="1" applyBorder="1" applyAlignment="1">
      <alignment horizontal="center"/>
    </xf>
    <xf numFmtId="0" fontId="3" fillId="0" borderId="121" xfId="1" applyBorder="1"/>
    <xf numFmtId="0" fontId="3" fillId="0" borderId="160" xfId="1" applyBorder="1"/>
    <xf numFmtId="0" fontId="55" fillId="0" borderId="11" xfId="0" applyFont="1" applyBorder="1" applyAlignment="1">
      <alignment wrapText="1"/>
    </xf>
    <xf numFmtId="0" fontId="4" fillId="0" borderId="158" xfId="1" applyFont="1" applyBorder="1" applyAlignment="1">
      <alignment horizontal="center"/>
    </xf>
    <xf numFmtId="0" fontId="17" fillId="17" borderId="122" xfId="0" applyFont="1" applyFill="1" applyBorder="1" applyAlignment="1">
      <alignment horizontal="left" vertical="center" wrapText="1"/>
    </xf>
    <xf numFmtId="0" fontId="3" fillId="0" borderId="104" xfId="1" applyBorder="1"/>
    <xf numFmtId="9" fontId="3" fillId="8" borderId="10" xfId="1" applyNumberFormat="1" applyFill="1" applyBorder="1" applyAlignment="1">
      <alignment wrapText="1"/>
    </xf>
    <xf numFmtId="168" fontId="3" fillId="8" borderId="10" xfId="1" applyNumberFormat="1" applyFill="1" applyBorder="1" applyAlignment="1">
      <alignment wrapText="1"/>
    </xf>
    <xf numFmtId="44" fontId="3" fillId="21" borderId="161" xfId="1" applyNumberFormat="1" applyFill="1" applyBorder="1" applyAlignment="1">
      <alignment wrapText="1"/>
    </xf>
    <xf numFmtId="9" fontId="3" fillId="21" borderId="148" xfId="1" applyNumberFormat="1" applyFill="1" applyBorder="1" applyAlignment="1">
      <alignment wrapText="1"/>
    </xf>
    <xf numFmtId="168" fontId="3" fillId="8" borderId="162" xfId="1" applyNumberFormat="1" applyFill="1" applyBorder="1" applyAlignment="1">
      <alignment wrapText="1"/>
    </xf>
    <xf numFmtId="9" fontId="3" fillId="8" borderId="162" xfId="1" applyNumberFormat="1" applyFill="1" applyBorder="1" applyAlignment="1">
      <alignment wrapText="1"/>
    </xf>
    <xf numFmtId="0" fontId="63" fillId="23" borderId="109" xfId="1" applyFont="1" applyFill="1" applyBorder="1" applyAlignment="1">
      <alignment horizontal="center" vertical="center" wrapText="1"/>
    </xf>
    <xf numFmtId="0" fontId="54" fillId="19" borderId="0" xfId="1" applyFont="1" applyFill="1" applyAlignment="1">
      <alignment horizontal="left" vertical="center"/>
    </xf>
    <xf numFmtId="0" fontId="11" fillId="17" borderId="13" xfId="1" applyFont="1" applyFill="1" applyBorder="1" applyAlignment="1">
      <alignment vertical="center"/>
    </xf>
    <xf numFmtId="0" fontId="44" fillId="17" borderId="13" xfId="1" applyFont="1" applyFill="1" applyBorder="1" applyAlignment="1">
      <alignment vertical="center"/>
    </xf>
    <xf numFmtId="0" fontId="44" fillId="17" borderId="13" xfId="1" applyFont="1" applyFill="1" applyBorder="1" applyAlignment="1">
      <alignment vertical="center" wrapText="1"/>
    </xf>
    <xf numFmtId="0" fontId="54" fillId="19" borderId="32" xfId="1" applyFont="1" applyFill="1" applyBorder="1" applyAlignment="1">
      <alignment horizontal="left" vertical="center"/>
    </xf>
    <xf numFmtId="0" fontId="11" fillId="17" borderId="13" xfId="1" applyFont="1" applyFill="1" applyBorder="1" applyAlignment="1">
      <alignment vertical="center" wrapText="1"/>
    </xf>
    <xf numFmtId="0" fontId="70" fillId="25" borderId="149" xfId="0" applyFont="1" applyFill="1" applyBorder="1" applyAlignment="1">
      <alignment horizontal="left" vertical="center" wrapText="1"/>
    </xf>
    <xf numFmtId="0" fontId="59" fillId="0" borderId="77" xfId="0" applyFont="1" applyBorder="1" applyAlignment="1">
      <alignment horizontal="left" vertical="center" wrapText="1"/>
    </xf>
    <xf numFmtId="0" fontId="59" fillId="0" borderId="85" xfId="0" applyFont="1" applyBorder="1" applyAlignment="1">
      <alignment horizontal="left" vertical="center" wrapText="1"/>
    </xf>
    <xf numFmtId="168" fontId="4" fillId="12" borderId="69" xfId="1" applyNumberFormat="1" applyFont="1" applyFill="1" applyBorder="1" applyAlignment="1">
      <alignment horizontal="left" vertical="center" wrapText="1"/>
    </xf>
    <xf numFmtId="0" fontId="59" fillId="0" borderId="141" xfId="0" applyFont="1" applyBorder="1" applyAlignment="1">
      <alignment horizontal="left" vertical="center" wrapText="1"/>
    </xf>
    <xf numFmtId="0" fontId="70" fillId="25" borderId="0" xfId="0" applyFont="1" applyFill="1" applyAlignment="1">
      <alignment horizontal="left" vertical="center" wrapText="1"/>
    </xf>
    <xf numFmtId="0" fontId="70" fillId="25" borderId="71" xfId="0" applyFont="1" applyFill="1" applyBorder="1" applyAlignment="1">
      <alignment horizontal="left" vertical="center" wrapText="1"/>
    </xf>
    <xf numFmtId="0" fontId="63" fillId="23" borderId="136" xfId="1" applyFont="1" applyFill="1" applyBorder="1" applyAlignment="1">
      <alignment horizontal="center" vertical="center" wrapText="1"/>
    </xf>
    <xf numFmtId="0" fontId="83" fillId="0" borderId="0" xfId="0" applyFont="1" applyAlignment="1">
      <alignment wrapText="1"/>
    </xf>
    <xf numFmtId="0" fontId="84" fillId="0" borderId="0" xfId="0" applyFont="1" applyAlignment="1">
      <alignment wrapText="1"/>
    </xf>
    <xf numFmtId="0" fontId="1" fillId="0" borderId="0" xfId="0" applyFont="1"/>
    <xf numFmtId="0" fontId="1" fillId="0" borderId="0" xfId="0" applyFont="1" applyAlignment="1">
      <alignment horizontal="left"/>
    </xf>
    <xf numFmtId="0" fontId="1" fillId="0" borderId="0" xfId="0" applyFont="1" applyAlignment="1">
      <alignment wrapText="1"/>
    </xf>
    <xf numFmtId="0" fontId="11" fillId="17" borderId="7" xfId="1" applyFont="1" applyFill="1" applyBorder="1" applyAlignment="1">
      <alignment horizontal="left" vertical="center" wrapText="1"/>
    </xf>
    <xf numFmtId="0" fontId="4" fillId="17" borderId="31" xfId="1" applyFont="1" applyFill="1" applyBorder="1" applyAlignment="1">
      <alignment horizontal="left" vertical="center" wrapText="1"/>
    </xf>
    <xf numFmtId="0" fontId="54" fillId="19" borderId="0" xfId="1" applyFont="1" applyFill="1" applyAlignment="1">
      <alignment vertical="center" wrapText="1"/>
    </xf>
    <xf numFmtId="0" fontId="53" fillId="19" borderId="0" xfId="1" applyFont="1" applyFill="1" applyAlignment="1">
      <alignment vertical="center" wrapText="1"/>
    </xf>
    <xf numFmtId="0" fontId="63" fillId="23" borderId="7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91" fillId="17" borderId="7" xfId="1" applyFont="1" applyFill="1" applyBorder="1" applyAlignment="1">
      <alignment vertical="center" wrapText="1"/>
    </xf>
    <xf numFmtId="0" fontId="35" fillId="10" borderId="12" xfId="1" applyFont="1" applyFill="1" applyBorder="1" applyAlignment="1">
      <alignment horizontal="center" vertical="center"/>
    </xf>
    <xf numFmtId="0" fontId="35" fillId="10" borderId="3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48" xfId="1" applyFont="1" applyFill="1" applyBorder="1" applyAlignment="1">
      <alignment horizontal="center" vertical="center"/>
    </xf>
    <xf numFmtId="0" fontId="35" fillId="10" borderId="0" xfId="1" applyFont="1" applyFill="1" applyAlignment="1">
      <alignment horizontal="center" vertical="center"/>
    </xf>
    <xf numFmtId="0" fontId="35" fillId="10" borderId="62" xfId="1" applyFont="1" applyFill="1" applyBorder="1" applyAlignment="1">
      <alignment horizontal="center" vertical="center"/>
    </xf>
    <xf numFmtId="0" fontId="35" fillId="10" borderId="29"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4"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1"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1" xfId="0" applyFont="1" applyBorder="1" applyAlignment="1">
      <alignment horizontal="left" vertical="center" wrapText="1"/>
    </xf>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1" xfId="0" applyFont="1" applyBorder="1" applyAlignment="1">
      <alignment horizontal="center" vertical="center"/>
    </xf>
    <xf numFmtId="0" fontId="14" fillId="0" borderId="34" xfId="0" applyFont="1" applyBorder="1" applyAlignment="1">
      <alignment horizontal="center" vertical="center"/>
    </xf>
    <xf numFmtId="0" fontId="0" fillId="0" borderId="12"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54" fillId="19" borderId="29" xfId="1" applyFont="1" applyFill="1" applyBorder="1" applyAlignment="1">
      <alignment horizontal="left" vertical="center"/>
    </xf>
    <xf numFmtId="0" fontId="0" fillId="0" borderId="11" xfId="0" applyBorder="1" applyAlignment="1"/>
    <xf numFmtId="0" fontId="54" fillId="19" borderId="13" xfId="1" applyFont="1" applyFill="1" applyBorder="1" applyAlignment="1">
      <alignment horizontal="left" vertical="top"/>
    </xf>
    <xf numFmtId="0" fontId="0" fillId="0" borderId="14" xfId="0" applyBorder="1" applyAlignment="1">
      <alignment vertical="top"/>
    </xf>
    <xf numFmtId="0" fontId="0" fillId="0" borderId="31" xfId="0" applyBorder="1" applyAlignment="1">
      <alignment vertical="top"/>
    </xf>
    <xf numFmtId="0" fontId="51" fillId="0" borderId="12" xfId="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38" fillId="8" borderId="13" xfId="1" applyFont="1" applyFill="1" applyBorder="1" applyAlignment="1">
      <alignment horizontal="center" vertical="top" wrapText="1"/>
    </xf>
    <xf numFmtId="0" fontId="38" fillId="8" borderId="31" xfId="1" applyFont="1" applyFill="1" applyBorder="1" applyAlignment="1">
      <alignment horizontal="center" vertical="top"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54" fillId="19" borderId="13" xfId="1" applyFont="1" applyFill="1" applyBorder="1" applyAlignment="1">
      <alignment horizontal="left" vertical="center"/>
    </xf>
    <xf numFmtId="0" fontId="0" fillId="0" borderId="14" xfId="0" applyBorder="1" applyAlignment="1">
      <alignment vertical="center"/>
    </xf>
    <xf numFmtId="0" fontId="0" fillId="0" borderId="31" xfId="0" applyBorder="1" applyAlignment="1">
      <alignment vertical="center"/>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79"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 xfId="1" applyFont="1" applyBorder="1" applyAlignment="1">
      <alignment wrapText="1"/>
    </xf>
    <xf numFmtId="0" fontId="3" fillId="0" borderId="1" xfId="1" applyBorder="1" applyAlignment="1">
      <alignment wrapText="1"/>
    </xf>
    <xf numFmtId="0" fontId="4" fillId="0" borderId="1"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4" fillId="0" borderId="72" xfId="1" applyFont="1" applyBorder="1" applyAlignment="1"/>
    <xf numFmtId="0" fontId="4" fillId="0" borderId="73" xfId="1" applyFont="1" applyBorder="1" applyAlignment="1"/>
    <xf numFmtId="0" fontId="4" fillId="0" borderId="80" xfId="1" applyFont="1" applyBorder="1" applyAlignment="1"/>
    <xf numFmtId="0" fontId="4" fillId="0" borderId="78" xfId="1" applyFont="1" applyBorder="1" applyAlignment="1"/>
    <xf numFmtId="0" fontId="3" fillId="8" borderId="13" xfId="1" applyFill="1" applyBorder="1" applyAlignment="1"/>
    <xf numFmtId="0" fontId="3" fillId="8" borderId="14" xfId="1" applyFill="1" applyBorder="1" applyAlignment="1"/>
    <xf numFmtId="0" fontId="3" fillId="8" borderId="7" xfId="1" applyFill="1" applyBorder="1" applyAlignment="1">
      <alignment horizontal="center"/>
    </xf>
    <xf numFmtId="167" fontId="3" fillId="21" borderId="75" xfId="1" applyNumberFormat="1" applyFill="1" applyBorder="1" applyAlignment="1"/>
    <xf numFmtId="0" fontId="3" fillId="17" borderId="96" xfId="1" applyFill="1" applyBorder="1" applyAlignment="1">
      <alignment horizontal="left" vertical="top" wrapText="1"/>
    </xf>
    <xf numFmtId="0" fontId="3" fillId="17" borderId="93" xfId="1" applyFill="1" applyBorder="1" applyAlignment="1">
      <alignment horizontal="left" vertical="top" wrapText="1"/>
    </xf>
    <xf numFmtId="0" fontId="3" fillId="17" borderId="97" xfId="1" applyFill="1" applyBorder="1" applyAlignment="1">
      <alignment horizontal="left" vertical="top" wrapText="1"/>
    </xf>
    <xf numFmtId="0" fontId="0" fillId="8" borderId="38" xfId="0" applyFill="1" applyBorder="1" applyAlignment="1">
      <alignment vertical="center" wrapText="1"/>
    </xf>
    <xf numFmtId="0" fontId="0" fillId="8" borderId="39" xfId="0" applyFill="1" applyBorder="1" applyAlignment="1">
      <alignment vertical="center" wrapText="1"/>
    </xf>
    <xf numFmtId="0" fontId="0" fillId="8" borderId="42" xfId="0" applyFill="1" applyBorder="1" applyAlignment="1">
      <alignment vertical="center" wrapText="1"/>
    </xf>
    <xf numFmtId="0" fontId="0" fillId="8" borderId="46" xfId="0" applyFill="1" applyBorder="1" applyAlignment="1">
      <alignment vertical="center" wrapText="1"/>
    </xf>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9" fillId="17" borderId="31" xfId="1" applyFont="1" applyFill="1" applyBorder="1" applyAlignment="1">
      <alignment horizontal="center" vertical="center"/>
    </xf>
    <xf numFmtId="0" fontId="9" fillId="17" borderId="14" xfId="1" applyFont="1" applyFill="1" applyBorder="1" applyAlignment="1">
      <alignment horizontal="center" vertical="center"/>
    </xf>
    <xf numFmtId="0" fontId="0" fillId="8" borderId="36" xfId="0" applyFill="1" applyBorder="1" applyAlignment="1">
      <alignment vertical="center" wrapText="1"/>
    </xf>
    <xf numFmtId="0" fontId="0" fillId="8" borderId="37" xfId="0" applyFill="1" applyBorder="1" applyAlignment="1">
      <alignment vertical="center" wrapText="1"/>
    </xf>
    <xf numFmtId="0" fontId="4" fillId="17" borderId="29" xfId="1" applyFont="1" applyFill="1" applyBorder="1" applyAlignment="1">
      <alignment horizontal="center" vertical="center" wrapText="1"/>
    </xf>
    <xf numFmtId="0" fontId="50" fillId="19" borderId="48" xfId="1" applyFont="1" applyFill="1" applyBorder="1" applyAlignment="1">
      <alignment horizontal="left" vertical="center"/>
    </xf>
    <xf numFmtId="0" fontId="50" fillId="19" borderId="0" xfId="1" applyFont="1" applyFill="1" applyAlignment="1">
      <alignment horizontal="left" vertical="center"/>
    </xf>
    <xf numFmtId="0" fontId="0" fillId="8" borderId="45" xfId="0" applyFill="1" applyBorder="1" applyAlignment="1">
      <alignment vertical="center" wrapText="1"/>
    </xf>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37" xfId="1" applyFont="1" applyFill="1" applyBorder="1" applyAlignment="1">
      <alignment horizontal="center" vertical="center"/>
    </xf>
    <xf numFmtId="167" fontId="3" fillId="21" borderId="71" xfId="1" applyNumberFormat="1" applyFill="1" applyBorder="1" applyAlignment="1"/>
    <xf numFmtId="167" fontId="3" fillId="21" borderId="86" xfId="1" applyNumberFormat="1" applyFill="1" applyBorder="1" applyAlignment="1"/>
    <xf numFmtId="167" fontId="3" fillId="21" borderId="77" xfId="1" applyNumberFormat="1" applyFill="1" applyBorder="1" applyAlignment="1"/>
    <xf numFmtId="0" fontId="4" fillId="0" borderId="76" xfId="1" applyFont="1" applyBorder="1" applyAlignment="1"/>
    <xf numFmtId="0" fontId="61" fillId="0" borderId="11" xfId="0" applyFont="1" applyBorder="1" applyAlignment="1">
      <alignment horizontal="left" wrapText="1"/>
    </xf>
    <xf numFmtId="0" fontId="55" fillId="0" borderId="11" xfId="0" applyFont="1" applyBorder="1" applyAlignment="1">
      <alignment horizontal="left" wrapText="1"/>
    </xf>
    <xf numFmtId="167" fontId="3" fillId="21" borderId="88" xfId="1" applyNumberFormat="1" applyFill="1" applyBorder="1" applyAlignment="1"/>
    <xf numFmtId="167" fontId="3" fillId="21" borderId="74" xfId="1" applyNumberFormat="1" applyFill="1" applyBorder="1" applyAlignment="1"/>
    <xf numFmtId="167" fontId="3" fillId="21" borderId="89" xfId="1" applyNumberFormat="1" applyFill="1" applyBorder="1" applyAlignment="1"/>
    <xf numFmtId="167" fontId="3" fillId="21" borderId="98" xfId="1" applyNumberFormat="1" applyFill="1" applyBorder="1" applyAlignment="1"/>
    <xf numFmtId="167" fontId="3" fillId="21" borderId="79" xfId="1" applyNumberFormat="1" applyFill="1" applyBorder="1" applyAlignment="1"/>
    <xf numFmtId="167" fontId="3" fillId="21" borderId="84" xfId="1" applyNumberFormat="1" applyFill="1" applyBorder="1" applyAlignment="1"/>
    <xf numFmtId="167" fontId="3" fillId="21" borderId="85" xfId="1" applyNumberFormat="1" applyFill="1" applyBorder="1" applyAlignment="1"/>
    <xf numFmtId="0" fontId="61" fillId="0" borderId="0" xfId="0" applyFont="1" applyAlignment="1">
      <alignment horizontal="left" wrapText="1"/>
    </xf>
    <xf numFmtId="0" fontId="3" fillId="8" borderId="63" xfId="1" applyFill="1" applyBorder="1" applyAlignment="1"/>
    <xf numFmtId="0" fontId="3" fillId="8" borderId="46" xfId="1" applyFill="1" applyBorder="1" applyAlignment="1"/>
    <xf numFmtId="0" fontId="0" fillId="8" borderId="41" xfId="0" applyFill="1" applyBorder="1" applyAlignment="1">
      <alignment vertical="center" wrapText="1"/>
    </xf>
    <xf numFmtId="0" fontId="4" fillId="17" borderId="36" xfId="1" applyFont="1" applyFill="1" applyBorder="1" applyAlignment="1">
      <alignment horizontal="center" vertical="center" wrapText="1"/>
    </xf>
    <xf numFmtId="0" fontId="4" fillId="17" borderId="148" xfId="1" applyFont="1" applyFill="1" applyBorder="1" applyAlignment="1">
      <alignment horizontal="center" vertical="center" wrapText="1"/>
    </xf>
    <xf numFmtId="0" fontId="4" fillId="17" borderId="53" xfId="1" applyFont="1" applyFill="1" applyBorder="1" applyAlignment="1">
      <alignment horizontal="center" vertical="center" wrapText="1"/>
    </xf>
    <xf numFmtId="0" fontId="4" fillId="0" borderId="36" xfId="1" applyFont="1" applyBorder="1" applyAlignment="1">
      <alignment horizontal="center"/>
    </xf>
    <xf numFmtId="0" fontId="4" fillId="0" borderId="37" xfId="1" applyFont="1" applyBorder="1" applyAlignment="1">
      <alignment horizontal="center"/>
    </xf>
    <xf numFmtId="0" fontId="4" fillId="0" borderId="149" xfId="1" applyFont="1" applyBorder="1" applyAlignment="1">
      <alignment horizontal="center"/>
    </xf>
    <xf numFmtId="0" fontId="4" fillId="0" borderId="128" xfId="1" applyFont="1" applyBorder="1" applyAlignment="1">
      <alignment horizontal="center"/>
    </xf>
    <xf numFmtId="0" fontId="4" fillId="17" borderId="147" xfId="1" applyFont="1" applyFill="1" applyBorder="1" applyAlignment="1">
      <alignment horizontal="center" vertical="center" wrapText="1"/>
    </xf>
    <xf numFmtId="0" fontId="75" fillId="25" borderId="145" xfId="0" applyFont="1" applyFill="1" applyBorder="1" applyAlignment="1">
      <alignment horizontal="left" vertical="center"/>
    </xf>
    <xf numFmtId="0" fontId="75" fillId="25" borderId="135" xfId="0" applyFont="1" applyFill="1" applyBorder="1" applyAlignment="1">
      <alignment horizontal="left" vertical="center"/>
    </xf>
    <xf numFmtId="0" fontId="0" fillId="0" borderId="37" xfId="0" applyBorder="1" applyAlignment="1">
      <alignment vertical="center"/>
    </xf>
    <xf numFmtId="0" fontId="0" fillId="0" borderId="37" xfId="0" applyBorder="1" applyAlignment="1"/>
    <xf numFmtId="0" fontId="0" fillId="0" borderId="117" xfId="0" applyBorder="1" applyAlignment="1"/>
    <xf numFmtId="0" fontId="15" fillId="24" borderId="142" xfId="0" applyFont="1" applyFill="1" applyBorder="1" applyAlignment="1">
      <alignment vertical="center" wrapText="1"/>
    </xf>
    <xf numFmtId="0" fontId="0" fillId="24" borderId="25" xfId="0" applyFill="1" applyBorder="1" applyAlignment="1">
      <alignment vertical="center" wrapText="1"/>
    </xf>
    <xf numFmtId="0" fontId="1" fillId="0" borderId="77" xfId="0" applyFont="1" applyBorder="1" applyAlignment="1">
      <alignment horizontal="left" vertical="center" wrapText="1"/>
    </xf>
    <xf numFmtId="0" fontId="0" fillId="0" borderId="113" xfId="0" applyBorder="1" applyAlignment="1">
      <alignment horizontal="center" vertical="center" wrapText="1"/>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68" fillId="0" borderId="135" xfId="1" applyFont="1" applyBorder="1" applyAlignment="1">
      <alignment horizontal="left" vertical="center" wrapText="1"/>
    </xf>
    <xf numFmtId="0" fontId="68" fillId="0" borderId="0" xfId="1" applyFont="1" applyAlignment="1">
      <alignment horizontal="left" vertical="center" wrapText="1"/>
    </xf>
    <xf numFmtId="0" fontId="10" fillId="0" borderId="135" xfId="0" applyFont="1" applyBorder="1" applyAlignment="1">
      <alignment horizontal="left" wrapText="1"/>
    </xf>
    <xf numFmtId="0" fontId="10" fillId="0" borderId="120" xfId="0" applyFont="1" applyBorder="1" applyAlignment="1">
      <alignment horizontal="left" wrapText="1"/>
    </xf>
    <xf numFmtId="0" fontId="0" fillId="0" borderId="121" xfId="0" applyBorder="1" applyAlignment="1">
      <alignment horizontal="center" vertical="center" wrapText="1"/>
    </xf>
    <xf numFmtId="0" fontId="15" fillId="0" borderId="105" xfId="0" applyFont="1" applyBorder="1" applyAlignment="1">
      <alignment horizontal="center" vertical="center"/>
    </xf>
    <xf numFmtId="0" fontId="15" fillId="0" borderId="108" xfId="0" applyFont="1" applyBorder="1" applyAlignment="1">
      <alignment horizontal="center" vertical="center"/>
    </xf>
    <xf numFmtId="0" fontId="26" fillId="23" borderId="107" xfId="1" applyFont="1" applyFill="1" applyBorder="1" applyAlignment="1">
      <alignment horizontal="center" vertical="center" wrapText="1"/>
    </xf>
    <xf numFmtId="0" fontId="26" fillId="23" borderId="136" xfId="1" applyFont="1" applyFill="1" applyBorder="1" applyAlignment="1">
      <alignment horizontal="center" vertical="center" wrapText="1"/>
    </xf>
    <xf numFmtId="0" fontId="26" fillId="23" borderId="137" xfId="1" applyFont="1" applyFill="1" applyBorder="1" applyAlignment="1">
      <alignment horizontal="center" vertical="center" wrapText="1"/>
    </xf>
    <xf numFmtId="0" fontId="1" fillId="0" borderId="84" xfId="0" applyFont="1" applyBorder="1" applyAlignment="1">
      <alignment horizontal="left" vertical="center" wrapText="1"/>
    </xf>
    <xf numFmtId="0" fontId="1" fillId="0" borderId="164" xfId="0" applyFont="1" applyBorder="1" applyAlignment="1">
      <alignment horizontal="left" vertical="center" wrapText="1"/>
    </xf>
    <xf numFmtId="0" fontId="1" fillId="0" borderId="104" xfId="0" applyFont="1" applyBorder="1" applyAlignment="1">
      <alignment horizontal="left" vertical="center" wrapText="1"/>
    </xf>
    <xf numFmtId="0" fontId="59" fillId="0" borderId="84" xfId="0" applyFont="1" applyBorder="1" applyAlignment="1">
      <alignment horizontal="left" vertical="center" wrapText="1"/>
    </xf>
    <xf numFmtId="0" fontId="87" fillId="0" borderId="84" xfId="0" applyFont="1" applyBorder="1" applyAlignment="1">
      <alignment horizontal="left" vertical="center" wrapText="1"/>
    </xf>
    <xf numFmtId="0" fontId="63" fillId="23" borderId="106" xfId="1" applyFont="1" applyFill="1" applyBorder="1" applyAlignment="1">
      <alignment horizontal="center" vertical="center" wrapText="1"/>
    </xf>
    <xf numFmtId="0" fontId="63" fillId="23" borderId="109" xfId="1" applyFont="1" applyFill="1" applyBorder="1" applyAlignment="1">
      <alignment horizontal="center" vertical="center" wrapText="1"/>
    </xf>
    <xf numFmtId="0" fontId="1" fillId="0" borderId="84" xfId="0" applyFont="1" applyBorder="1" applyAlignment="1">
      <alignment horizontal="center" vertical="center" wrapText="1"/>
    </xf>
    <xf numFmtId="0" fontId="1" fillId="0" borderId="164" xfId="0" applyFont="1" applyBorder="1" applyAlignment="1">
      <alignment horizontal="center" vertical="center" wrapText="1"/>
    </xf>
    <xf numFmtId="0" fontId="1" fillId="0" borderId="104" xfId="0" applyFont="1" applyBorder="1" applyAlignment="1">
      <alignment horizontal="center" vertical="center" wrapText="1"/>
    </xf>
    <xf numFmtId="0" fontId="35" fillId="21" borderId="7" xfId="1" applyFont="1" applyFill="1" applyBorder="1" applyAlignment="1">
      <alignment vertical="top" wrapText="1"/>
    </xf>
    <xf numFmtId="16" fontId="35" fillId="21" borderId="7" xfId="1" applyNumberFormat="1" applyFont="1" applyFill="1" applyBorder="1" applyAlignment="1">
      <alignment vertical="top" wrapText="1"/>
    </xf>
    <xf numFmtId="0" fontId="0" fillId="0" borderId="14" xfId="0" applyBorder="1" applyAlignment="1">
      <alignment wrapText="1"/>
    </xf>
    <xf numFmtId="0" fontId="0" fillId="0" borderId="31" xfId="0" applyBorder="1" applyAlignment="1">
      <alignment horizontal="center" vertical="top" wrapText="1"/>
    </xf>
    <xf numFmtId="0" fontId="40" fillId="0" borderId="1" xfId="0" applyFont="1" applyBorder="1" applyAlignment="1">
      <alignment wrapText="1"/>
    </xf>
    <xf numFmtId="0" fontId="69" fillId="26" borderId="144" xfId="1" applyFont="1" applyFill="1" applyBorder="1" applyAlignment="1">
      <alignment horizontal="center" vertical="center"/>
    </xf>
    <xf numFmtId="0" fontId="69" fillId="26" borderId="19" xfId="1" applyFont="1" applyFill="1" applyBorder="1" applyAlignment="1">
      <alignment horizontal="center" vertical="center"/>
    </xf>
    <xf numFmtId="0" fontId="26" fillId="23" borderId="163" xfId="1" applyFont="1" applyFill="1" applyBorder="1" applyAlignment="1">
      <alignment horizontal="center" vertical="center" wrapText="1"/>
    </xf>
    <xf numFmtId="0" fontId="38" fillId="12" borderId="13" xfId="1" applyFont="1" applyFill="1" applyBorder="1" applyAlignment="1">
      <alignment horizontal="center" vertical="top" wrapText="1"/>
    </xf>
    <xf numFmtId="0" fontId="38" fillId="12" borderId="7" xfId="1" applyFont="1" applyFill="1" applyBorder="1" applyAlignment="1">
      <alignment horizontal="center" vertical="top"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53" xfId="0" applyFont="1" applyBorder="1" applyAlignment="1">
      <alignment vertical="center" wrapText="1"/>
    </xf>
    <xf numFmtId="0" fontId="17" fillId="14" borderId="36" xfId="0" applyFont="1" applyFill="1" applyBorder="1" applyAlignment="1"/>
    <xf numFmtId="0" fontId="17" fillId="14" borderId="37" xfId="0" applyFont="1" applyFill="1" applyBorder="1" applyAlignment="1"/>
    <xf numFmtId="0" fontId="17" fillId="14" borderId="53" xfId="0" applyFont="1" applyFill="1" applyBorder="1" applyAlignment="1"/>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1"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1"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3" xfId="1" applyFill="1" applyBorder="1" applyAlignment="1">
      <alignment horizontal="center" vertical="center" wrapText="1"/>
    </xf>
    <xf numFmtId="0" fontId="3" fillId="4" borderId="33"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1"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4" xfId="1" applyFont="1" applyFill="1" applyBorder="1" applyAlignment="1">
      <alignment horizontal="center" vertical="center" wrapText="1"/>
    </xf>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tricia Mijares Chavez" id="{14801DC8-1C03-4BE6-81A6-11001E78C2BE}" userId="Patricia.Mijares.5@p4gpartnerships.org" providerId="PeoplePicker"/>
  <person displayName="Kevin Mulama" id="{53A0C278-DCF3-4AE5-8658-3AFCD1A091A4}" userId="S::kevin.mulama@wri.org::e81316a5-16e8-4e55-a59b-129c99d36133" providerId="AD"/>
  <person displayName="Patricia Mijares Chavez" id="{DFD67664-65A7-9D4A-BA79-3DB60CA20725}" userId="S::Patricia.Mijares.5@p4gpartnerships.org::1ab8ff43-2c35-4d2f-a7d2-5419f89559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11T18:50:38.59" personId="{53A0C278-DCF3-4AE5-8658-3AFCD1A091A4}" id="{7711894F-B1E2-4DA1-905B-1484694D01D8}">
    <text>it is good to focus on the quantitative aspects, but could we be deliberate in seeking out qualitative pieces? i can identify afew and develop a template for the same</text>
  </threadedComment>
  <threadedComment ref="B1" dT="2023-10-11T18:53:51.61" personId="{53A0C278-DCF3-4AE5-8658-3AFCD1A091A4}" id="{19E5B355-5FA9-42B8-9074-72FED46D5E63}" parentId="{7711894F-B1E2-4DA1-905B-1484694D01D8}">
    <text>overly i will develop an M&amp;E plan to better define and operationalize the indicators</text>
  </threadedComment>
  <threadedComment ref="B1" dT="2023-10-11T18:58:37.67" personId="{53A0C278-DCF3-4AE5-8658-3AFCD1A091A4}" id="{A4315971-52DF-453A-850F-AA84C7E83F9A}" parentId="{7711894F-B1E2-4DA1-905B-1484694D01D8}">
    <text>@Patricia Mijares Chavez do you have a forum for validating indicators?</text>
    <mentions>
      <mention mentionpersonId="{14801DC8-1C03-4BE6-81A6-11001E78C2BE}" mentionId="{BB780445-AB10-4A5C-BA84-B3AC9C28EC62}" startIndex="0" length="24"/>
    </mentions>
  </threadedComment>
  <threadedComment ref="B1" dT="2024-05-31T01:27:37.88" personId="{DFD67664-65A7-9D4A-BA79-3DB60CA20725}" id="{B1050403-0148-B640-B7BC-8329F9D3AC21}" parentId="{7711894F-B1E2-4DA1-905B-1484694D01D8}">
    <text>Mm not sure about understand your question.  The timing when we validate the MEL is in the reports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3"/>
  <sheetViews>
    <sheetView topLeftCell="A7" zoomScale="90" zoomScaleNormal="90" workbookViewId="0">
      <selection activeCell="G34" sqref="G34"/>
    </sheetView>
  </sheetViews>
  <sheetFormatPr defaultColWidth="8.81640625" defaultRowHeight="14.5"/>
  <cols>
    <col min="1" max="1" width="6.453125" customWidth="1"/>
    <col min="2" max="2" width="137.1796875" customWidth="1"/>
    <col min="3" max="3" width="5.81640625" customWidth="1"/>
    <col min="4" max="6" width="7.1796875" customWidth="1"/>
    <col min="7" max="9" width="9.1796875"/>
    <col min="10" max="10" width="16.1796875" customWidth="1"/>
    <col min="11" max="11" width="18.453125" customWidth="1"/>
    <col min="12" max="12" width="33.1796875" customWidth="1"/>
    <col min="13" max="26" width="9.1796875"/>
    <col min="27" max="27" width="108.81640625" customWidth="1"/>
  </cols>
  <sheetData>
    <row r="1" spans="2:30" ht="15.5">
      <c r="AA1" s="95"/>
      <c r="AB1" s="95"/>
      <c r="AC1" s="95"/>
      <c r="AD1" s="95"/>
    </row>
    <row r="2" spans="2:30" ht="16.5" customHeight="1">
      <c r="B2" s="286" t="s">
        <v>0</v>
      </c>
      <c r="C2" s="30"/>
      <c r="D2" s="489" t="s">
        <v>1</v>
      </c>
      <c r="E2" s="490"/>
      <c r="F2" s="490"/>
      <c r="G2" s="490"/>
      <c r="H2" s="490"/>
      <c r="I2" s="490"/>
      <c r="J2" s="490"/>
      <c r="K2" s="490"/>
      <c r="L2" s="491"/>
      <c r="AA2" s="478"/>
      <c r="AB2" s="478"/>
      <c r="AC2" s="478"/>
      <c r="AD2" s="478"/>
    </row>
    <row r="3" spans="2:30" ht="23.25" customHeight="1">
      <c r="B3" s="293" t="s">
        <v>2</v>
      </c>
      <c r="D3" s="492"/>
      <c r="E3" s="493"/>
      <c r="F3" s="493"/>
      <c r="G3" s="493"/>
      <c r="H3" s="493"/>
      <c r="I3" s="493"/>
      <c r="J3" s="493"/>
      <c r="K3" s="493"/>
      <c r="L3" s="494"/>
      <c r="AA3" s="478"/>
      <c r="AB3" s="478"/>
      <c r="AC3" s="478"/>
      <c r="AD3" s="478"/>
    </row>
    <row r="4" spans="2:30" ht="16.5" customHeight="1">
      <c r="B4" s="293" t="s">
        <v>3</v>
      </c>
      <c r="D4" s="495"/>
      <c r="E4" s="496"/>
      <c r="F4" s="496"/>
      <c r="G4" s="496"/>
      <c r="H4" s="496"/>
      <c r="I4" s="496"/>
      <c r="J4" s="496"/>
      <c r="K4" s="496"/>
      <c r="L4" s="497"/>
      <c r="AA4" s="479"/>
      <c r="AB4" s="480"/>
      <c r="AC4" s="480"/>
      <c r="AD4" s="480"/>
    </row>
    <row r="5" spans="2:30" ht="19.5" customHeight="1">
      <c r="B5" s="293" t="s">
        <v>4</v>
      </c>
      <c r="AA5" s="478"/>
      <c r="AB5" s="478"/>
      <c r="AC5" s="478"/>
      <c r="AD5" s="478"/>
    </row>
    <row r="6" spans="2:30" ht="21" customHeight="1" thickBot="1">
      <c r="B6" s="293" t="s">
        <v>5</v>
      </c>
      <c r="D6" s="498" t="s">
        <v>6</v>
      </c>
      <c r="E6" s="499"/>
      <c r="F6" s="500"/>
      <c r="G6" s="501" t="s">
        <v>7</v>
      </c>
      <c r="H6" s="502"/>
      <c r="I6" s="502"/>
      <c r="J6" s="502"/>
      <c r="K6" s="502"/>
      <c r="L6" s="503"/>
      <c r="AA6" s="478"/>
      <c r="AB6" s="478"/>
      <c r="AC6" s="478"/>
      <c r="AD6" s="478"/>
    </row>
    <row r="7" spans="2:30" s="2" customFormat="1" ht="25" customHeight="1">
      <c r="B7" s="321" t="s">
        <v>8</v>
      </c>
      <c r="D7" s="504" t="s">
        <v>9</v>
      </c>
      <c r="E7" s="505"/>
      <c r="F7" s="506"/>
      <c r="G7" s="510" t="s">
        <v>10</v>
      </c>
      <c r="H7" s="511"/>
      <c r="I7" s="511"/>
      <c r="J7" s="511"/>
      <c r="K7" s="511"/>
      <c r="L7" s="512"/>
      <c r="AA7" s="478"/>
      <c r="AB7" s="478"/>
      <c r="AC7" s="478"/>
      <c r="AD7" s="478"/>
    </row>
    <row r="8" spans="2:30" s="2" customFormat="1" ht="21.75" customHeight="1" thickBot="1">
      <c r="D8" s="507"/>
      <c r="E8" s="508"/>
      <c r="F8" s="509"/>
      <c r="G8" s="513"/>
      <c r="H8" s="514"/>
      <c r="I8" s="514"/>
      <c r="J8" s="514"/>
      <c r="K8" s="514"/>
      <c r="L8" s="515"/>
      <c r="AA8" s="478"/>
      <c r="AB8" s="478"/>
      <c r="AC8" s="478"/>
      <c r="AD8" s="478"/>
    </row>
    <row r="9" spans="2:30" s="2" customFormat="1" ht="21.75" customHeight="1" thickBot="1">
      <c r="B9" s="123" t="s">
        <v>11</v>
      </c>
      <c r="D9" s="504" t="s">
        <v>12</v>
      </c>
      <c r="E9" s="505"/>
      <c r="F9" s="506"/>
      <c r="G9" s="510" t="s">
        <v>13</v>
      </c>
      <c r="H9" s="511"/>
      <c r="I9" s="511"/>
      <c r="J9" s="511"/>
      <c r="K9" s="511"/>
      <c r="L9" s="512"/>
    </row>
    <row r="10" spans="2:30" s="2" customFormat="1" ht="54" customHeight="1" thickBot="1">
      <c r="B10" s="128" t="s">
        <v>14</v>
      </c>
      <c r="D10" s="507"/>
      <c r="E10" s="508"/>
      <c r="F10" s="509"/>
      <c r="G10" s="513"/>
      <c r="H10" s="514"/>
      <c r="I10" s="514"/>
      <c r="J10" s="514"/>
      <c r="K10" s="514"/>
      <c r="L10" s="515"/>
    </row>
    <row r="11" spans="2:30" s="2" customFormat="1" ht="30" customHeight="1">
      <c r="B11" s="125" t="s">
        <v>15</v>
      </c>
      <c r="D11" s="504" t="s">
        <v>16</v>
      </c>
      <c r="E11" s="505"/>
      <c r="F11" s="506"/>
      <c r="G11" s="510" t="s">
        <v>17</v>
      </c>
      <c r="H11" s="511"/>
      <c r="I11" s="511"/>
      <c r="J11" s="511"/>
      <c r="K11" s="511"/>
      <c r="L11" s="512"/>
    </row>
    <row r="12" spans="2:30" s="2" customFormat="1" ht="45" customHeight="1" thickBot="1">
      <c r="B12" s="126" t="s">
        <v>18</v>
      </c>
      <c r="D12" s="507"/>
      <c r="E12" s="508"/>
      <c r="F12" s="509"/>
      <c r="G12" s="513"/>
      <c r="H12" s="514"/>
      <c r="I12" s="514"/>
      <c r="J12" s="514"/>
      <c r="K12" s="514"/>
      <c r="L12" s="515"/>
    </row>
    <row r="13" spans="2:30" s="2" customFormat="1" ht="30" customHeight="1">
      <c r="B13" s="125" t="s">
        <v>19</v>
      </c>
      <c r="D13" s="504" t="s">
        <v>20</v>
      </c>
      <c r="E13" s="505"/>
      <c r="F13" s="506"/>
      <c r="G13" s="510" t="s">
        <v>21</v>
      </c>
      <c r="H13" s="511"/>
      <c r="I13" s="511"/>
      <c r="J13" s="511"/>
      <c r="K13" s="511"/>
      <c r="L13" s="512"/>
    </row>
    <row r="14" spans="2:30" s="2" customFormat="1" ht="30" customHeight="1" thickBot="1">
      <c r="B14" s="126" t="s">
        <v>22</v>
      </c>
      <c r="D14" s="507"/>
      <c r="E14" s="508"/>
      <c r="F14" s="509"/>
      <c r="G14" s="513"/>
      <c r="H14" s="514"/>
      <c r="I14" s="514"/>
      <c r="J14" s="514"/>
      <c r="K14" s="514"/>
      <c r="L14" s="515"/>
    </row>
    <row r="15" spans="2:30" ht="43.5" customHeight="1">
      <c r="B15" s="125" t="s">
        <v>23</v>
      </c>
      <c r="C15" s="2"/>
    </row>
    <row r="16" spans="2:30" s="1" customFormat="1" ht="42" customHeight="1" thickBot="1">
      <c r="B16" s="127" t="s">
        <v>24</v>
      </c>
      <c r="C16"/>
      <c r="D16" s="130"/>
      <c r="E16" s="130"/>
      <c r="F16" s="130"/>
      <c r="G16" s="130"/>
      <c r="H16" s="130"/>
      <c r="I16" s="130"/>
      <c r="J16" s="130"/>
      <c r="K16" s="130"/>
      <c r="L16" s="130"/>
    </row>
    <row r="17" spans="1:4" s="4" customFormat="1" ht="48" customHeight="1" thickBot="1">
      <c r="B17"/>
      <c r="C17" s="1"/>
    </row>
    <row r="18" spans="1:4" s="4" customFormat="1" ht="22" customHeight="1" thickBot="1">
      <c r="B18" s="129" t="s">
        <v>25</v>
      </c>
    </row>
    <row r="19" spans="1:4" s="4" customFormat="1" ht="42" customHeight="1">
      <c r="B19" s="128" t="s">
        <v>26</v>
      </c>
    </row>
    <row r="20" spans="1:4" s="4" customFormat="1" ht="42">
      <c r="B20" s="125" t="s">
        <v>27</v>
      </c>
    </row>
    <row r="21" spans="1:4" s="4" customFormat="1" ht="44.25" customHeight="1">
      <c r="B21" s="125" t="s">
        <v>28</v>
      </c>
    </row>
    <row r="22" spans="1:4" s="4" customFormat="1" ht="28">
      <c r="B22" s="125" t="s">
        <v>29</v>
      </c>
    </row>
    <row r="23" spans="1:4" s="4" customFormat="1" ht="47.25" customHeight="1">
      <c r="B23" s="125" t="s">
        <v>30</v>
      </c>
    </row>
    <row r="24" spans="1:4" s="4" customFormat="1" ht="36.75" customHeight="1">
      <c r="B24" s="125" t="s">
        <v>31</v>
      </c>
    </row>
    <row r="25" spans="1:4" s="4" customFormat="1" ht="48" customHeight="1">
      <c r="B25" s="125" t="s">
        <v>32</v>
      </c>
    </row>
    <row r="26" spans="1:4" s="4" customFormat="1" ht="153.75" customHeight="1">
      <c r="B26" s="125" t="s">
        <v>33</v>
      </c>
    </row>
    <row r="27" spans="1:4" s="4" customFormat="1" ht="22.5" customHeight="1">
      <c r="B27" s="125" t="s">
        <v>34</v>
      </c>
      <c r="D27" s="342"/>
    </row>
    <row r="28" spans="1:4" s="4" customFormat="1" ht="40.5" customHeight="1">
      <c r="B28" s="125" t="s">
        <v>35</v>
      </c>
      <c r="D28" s="342"/>
    </row>
    <row r="29" spans="1:4" s="4" customFormat="1" ht="57" customHeight="1">
      <c r="A29"/>
      <c r="B29" s="125" t="s">
        <v>36</v>
      </c>
    </row>
    <row r="30" spans="1:4" s="287" customFormat="1" ht="52.5" customHeight="1" thickBot="1">
      <c r="A30"/>
      <c r="B30" s="127" t="s">
        <v>37</v>
      </c>
      <c r="C30" s="4"/>
    </row>
    <row r="31" spans="1:4" s="287" customFormat="1" ht="38.25" customHeight="1" thickBot="1">
      <c r="B31" s="127" t="s">
        <v>38</v>
      </c>
    </row>
    <row r="32" spans="1:4" s="287" customFormat="1" ht="38.25" customHeight="1">
      <c r="A32" s="288"/>
      <c r="B32" s="440" t="s">
        <v>39</v>
      </c>
      <c r="C32" s="289"/>
    </row>
    <row r="33" spans="1:3" s="287" customFormat="1" ht="38.25" customHeight="1">
      <c r="A33" s="288"/>
      <c r="B33" s="441" t="s">
        <v>40</v>
      </c>
      <c r="C33" s="289"/>
    </row>
    <row r="34" spans="1:3" s="287" customFormat="1" ht="38.25" customHeight="1" thickBot="1">
      <c r="A34" s="288"/>
      <c r="B34"/>
      <c r="C34" s="289"/>
    </row>
    <row r="35" spans="1:3" s="2" customFormat="1" ht="27.75" customHeight="1" thickBot="1">
      <c r="A35" s="288"/>
      <c r="B35" s="376" t="s">
        <v>41</v>
      </c>
      <c r="C35" s="289"/>
    </row>
    <row r="36" spans="1:3" ht="28.5" customHeight="1">
      <c r="B36" s="377" t="s">
        <v>42</v>
      </c>
      <c r="C36" s="2"/>
    </row>
    <row r="37" spans="1:3" ht="18" customHeight="1">
      <c r="B37" s="378" t="s">
        <v>43</v>
      </c>
    </row>
    <row r="38" spans="1:3" ht="28.5" customHeight="1">
      <c r="B38" s="378" t="s">
        <v>44</v>
      </c>
    </row>
    <row r="39" spans="1:3" s="2" customFormat="1" ht="43" customHeight="1" thickBot="1">
      <c r="B39" s="379" t="s">
        <v>45</v>
      </c>
      <c r="C39"/>
    </row>
    <row r="40" spans="1:3" s="2" customFormat="1" ht="43" customHeight="1" thickBot="1">
      <c r="B40" s="375"/>
      <c r="C40"/>
    </row>
    <row r="41" spans="1:3" ht="15" thickBot="1">
      <c r="B41" s="124" t="s">
        <v>46</v>
      </c>
      <c r="C41" s="2"/>
    </row>
    <row r="42" spans="1:3" ht="15" thickBot="1">
      <c r="B42" s="3" t="s">
        <v>47</v>
      </c>
    </row>
    <row r="43" spans="1:3" ht="25" customHeight="1"/>
  </sheetData>
  <mergeCells count="11">
    <mergeCell ref="D9:F10"/>
    <mergeCell ref="G9:L10"/>
    <mergeCell ref="D11:F12"/>
    <mergeCell ref="G11:L12"/>
    <mergeCell ref="D13:F14"/>
    <mergeCell ref="G13:L14"/>
    <mergeCell ref="D2:L4"/>
    <mergeCell ref="D6:F6"/>
    <mergeCell ref="G6:L6"/>
    <mergeCell ref="D7:F8"/>
    <mergeCell ref="G7:L8"/>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view="pageBreakPreview" topLeftCell="E15" zoomScale="75" zoomScaleNormal="70" zoomScaleSheetLayoutView="75" workbookViewId="0">
      <selection activeCell="C5" sqref="C5"/>
    </sheetView>
  </sheetViews>
  <sheetFormatPr defaultColWidth="11.453125" defaultRowHeight="12.5"/>
  <cols>
    <col min="1" max="1" width="6.453125" style="6" hidden="1" customWidth="1"/>
    <col min="2" max="2" width="63.453125" style="6" customWidth="1"/>
    <col min="3" max="3" width="49.453125" style="6" customWidth="1"/>
    <col min="4" max="4" width="56.453125" style="6" customWidth="1"/>
    <col min="5" max="5" width="48" style="6" customWidth="1"/>
    <col min="6" max="6" width="35.453125" style="6" customWidth="1"/>
    <col min="7" max="8" width="15.453125" style="6" customWidth="1"/>
    <col min="9" max="9" width="14.453125" style="51" customWidth="1"/>
    <col min="10" max="10" width="19.453125" style="6" customWidth="1"/>
    <col min="11" max="15" width="14.453125" style="6" customWidth="1"/>
    <col min="16" max="16" width="14.453125" style="7" customWidth="1"/>
    <col min="17" max="17" width="15.453125" style="7" customWidth="1"/>
    <col min="18" max="18" width="12.453125" style="7" bestFit="1" customWidth="1"/>
    <col min="19" max="19" width="12.1796875" style="7" bestFit="1" customWidth="1"/>
    <col min="20" max="16384" width="11.453125" style="6"/>
  </cols>
  <sheetData>
    <row r="2" spans="2:17" ht="25">
      <c r="B2" s="61" t="s">
        <v>48</v>
      </c>
      <c r="G2" s="7"/>
      <c r="H2" s="7"/>
      <c r="J2" s="7"/>
      <c r="K2" s="7"/>
      <c r="L2" s="7"/>
      <c r="M2" s="7"/>
      <c r="N2" s="7"/>
      <c r="O2" s="7"/>
    </row>
    <row r="3" spans="2:17" ht="25">
      <c r="B3" s="61"/>
      <c r="G3" s="7"/>
      <c r="H3" s="7"/>
      <c r="J3" s="7"/>
      <c r="K3" s="7"/>
      <c r="L3" s="7"/>
      <c r="M3" s="7"/>
      <c r="N3" s="7"/>
      <c r="O3" s="7"/>
    </row>
    <row r="4" spans="2:17" ht="25" customHeight="1" thickBot="1">
      <c r="B4" s="516" t="s">
        <v>49</v>
      </c>
      <c r="C4" s="517"/>
      <c r="G4" s="7"/>
      <c r="H4" s="7"/>
      <c r="J4" s="7"/>
      <c r="K4" s="7"/>
      <c r="L4" s="7"/>
      <c r="M4" s="7"/>
      <c r="N4" s="7"/>
      <c r="O4" s="7"/>
    </row>
    <row r="5" spans="2:17" ht="27.75" customHeight="1" thickBot="1">
      <c r="B5" s="255" t="s">
        <v>50</v>
      </c>
      <c r="C5" s="228"/>
      <c r="D5" s="107"/>
      <c r="E5" s="107"/>
      <c r="F5" s="32"/>
      <c r="G5" s="7"/>
      <c r="H5" s="7"/>
      <c r="K5" s="52"/>
      <c r="L5" s="7"/>
      <c r="M5" s="7"/>
      <c r="N5" s="7"/>
      <c r="O5" s="7"/>
    </row>
    <row r="6" spans="2:17" ht="24" customHeight="1">
      <c r="B6" s="370" t="s">
        <v>51</v>
      </c>
      <c r="C6" s="230"/>
      <c r="D6" s="107"/>
      <c r="E6" s="107"/>
      <c r="F6" s="32"/>
      <c r="G6" s="7"/>
      <c r="H6" s="7"/>
      <c r="K6" s="52"/>
      <c r="L6" s="7"/>
      <c r="M6" s="7"/>
      <c r="N6" s="7"/>
      <c r="O6" s="7"/>
    </row>
    <row r="7" spans="2:17" ht="24" customHeight="1">
      <c r="B7" s="253" t="s">
        <v>52</v>
      </c>
      <c r="C7" s="229"/>
      <c r="D7" s="107"/>
      <c r="E7" s="107"/>
      <c r="F7" s="32"/>
      <c r="G7" s="7"/>
      <c r="H7" s="7"/>
      <c r="K7" s="52"/>
      <c r="L7" s="7"/>
      <c r="M7" s="7"/>
      <c r="N7" s="7"/>
      <c r="O7" s="7"/>
    </row>
    <row r="8" spans="2:17" ht="24" customHeight="1">
      <c r="B8" s="254" t="s">
        <v>53</v>
      </c>
      <c r="C8" s="231"/>
      <c r="D8" s="107"/>
      <c r="E8" s="107"/>
      <c r="F8" s="32"/>
      <c r="G8" s="7"/>
      <c r="H8" s="7"/>
      <c r="K8" s="52"/>
      <c r="L8" s="7"/>
      <c r="M8" s="7"/>
      <c r="N8" s="7"/>
      <c r="O8" s="7"/>
    </row>
    <row r="9" spans="2:17" customFormat="1" ht="25.5" customHeight="1">
      <c r="B9" s="481" t="s">
        <v>54</v>
      </c>
      <c r="C9" s="228"/>
      <c r="F9" s="106"/>
      <c r="G9" s="6"/>
    </row>
    <row r="10" spans="2:17" customFormat="1" ht="24.75" customHeight="1">
      <c r="B10" s="482" t="s">
        <v>55</v>
      </c>
      <c r="C10" s="228"/>
      <c r="F10" s="31"/>
    </row>
    <row r="11" spans="2:17" ht="36" customHeight="1">
      <c r="B11" s="488" t="s">
        <v>56</v>
      </c>
      <c r="C11" s="228"/>
      <c r="D11" s="102"/>
      <c r="F11" s="103"/>
    </row>
    <row r="12" spans="2:17" ht="14">
      <c r="B12" s="100"/>
      <c r="F12" s="10"/>
      <c r="J12" s="96"/>
      <c r="K12" s="7"/>
      <c r="L12" s="7"/>
      <c r="M12" s="7"/>
      <c r="N12" s="7"/>
      <c r="O12" s="7"/>
    </row>
    <row r="13" spans="2:17" ht="14.5" thickBot="1">
      <c r="B13" s="100"/>
      <c r="F13" s="10"/>
      <c r="J13" s="96"/>
      <c r="K13" s="7"/>
      <c r="L13" s="7"/>
      <c r="M13" s="7"/>
      <c r="N13" s="7"/>
      <c r="O13" s="7"/>
    </row>
    <row r="14" spans="2:17" ht="25" customHeight="1" thickBot="1">
      <c r="B14" s="529" t="s">
        <v>57</v>
      </c>
      <c r="C14" s="530"/>
      <c r="D14" s="531"/>
      <c r="E14" s="108"/>
      <c r="F14" s="104"/>
      <c r="J14" s="96"/>
      <c r="K14" s="7"/>
      <c r="L14" s="7"/>
      <c r="M14" s="7"/>
      <c r="N14" s="7"/>
      <c r="O14" s="7"/>
    </row>
    <row r="15" spans="2:17" ht="33" customHeight="1" thickBot="1">
      <c r="B15" s="255" t="s">
        <v>58</v>
      </c>
      <c r="C15" s="524"/>
      <c r="D15" s="525"/>
      <c r="E15" s="105"/>
      <c r="F15" s="105"/>
      <c r="H15"/>
      <c r="Q15" s="43"/>
    </row>
    <row r="16" spans="2:17" ht="38.15" customHeight="1" thickBot="1">
      <c r="B16" s="256" t="s">
        <v>59</v>
      </c>
      <c r="C16" s="524"/>
      <c r="D16" s="525"/>
      <c r="E16" s="105"/>
      <c r="F16" s="105"/>
      <c r="I16" s="6"/>
      <c r="J16"/>
      <c r="K16"/>
      <c r="L16" s="43"/>
      <c r="M16" s="43"/>
      <c r="N16" s="43"/>
      <c r="O16" s="43"/>
      <c r="P16" s="43"/>
    </row>
    <row r="17" spans="1:19" customFormat="1" ht="14.5"/>
    <row r="18" spans="1:19" customFormat="1" ht="13.5" customHeight="1" thickBot="1">
      <c r="G18" s="6"/>
      <c r="H18" s="6"/>
      <c r="I18" s="526"/>
      <c r="J18" s="527"/>
      <c r="K18" s="527"/>
      <c r="L18" s="527"/>
      <c r="M18" s="527"/>
      <c r="N18" s="527"/>
      <c r="O18" s="527"/>
      <c r="P18" s="527"/>
    </row>
    <row r="19" spans="1:19" s="269" customFormat="1" ht="25" customHeight="1" thickBot="1">
      <c r="B19" s="518" t="s">
        <v>60</v>
      </c>
      <c r="C19" s="519"/>
      <c r="D19" s="519"/>
      <c r="E19" s="519"/>
      <c r="F19" s="519"/>
      <c r="G19" s="519"/>
      <c r="H19" s="520"/>
      <c r="I19" s="528"/>
      <c r="J19" s="528"/>
      <c r="K19" s="528"/>
      <c r="L19" s="528"/>
      <c r="M19" s="528"/>
      <c r="N19" s="528"/>
      <c r="O19" s="528"/>
      <c r="P19" s="528"/>
      <c r="Q19" s="247"/>
      <c r="R19" s="247"/>
      <c r="S19" s="247"/>
    </row>
    <row r="20" spans="1:19" s="265" customFormat="1" ht="59.25" customHeight="1" thickBot="1">
      <c r="B20" s="266" t="s">
        <v>61</v>
      </c>
      <c r="C20" s="188" t="s">
        <v>62</v>
      </c>
      <c r="D20" s="188" t="s">
        <v>63</v>
      </c>
      <c r="E20" s="188" t="s">
        <v>64</v>
      </c>
      <c r="F20" s="267" t="s">
        <v>65</v>
      </c>
      <c r="G20" s="267" t="s">
        <v>66</v>
      </c>
      <c r="H20" s="267" t="s">
        <v>67</v>
      </c>
      <c r="I20" s="268"/>
      <c r="J20" s="268"/>
      <c r="K20" s="268"/>
      <c r="L20" s="268"/>
      <c r="M20" s="268"/>
      <c r="N20" s="268"/>
      <c r="O20" s="268"/>
      <c r="P20" s="268"/>
      <c r="Q20" s="247"/>
      <c r="R20" s="247"/>
      <c r="S20" s="247"/>
    </row>
    <row r="21" spans="1:19" s="15" customFormat="1" ht="36" customHeight="1">
      <c r="B21" s="257" t="s">
        <v>68</v>
      </c>
      <c r="C21" s="232"/>
      <c r="D21" s="536"/>
      <c r="E21" s="536"/>
      <c r="F21" s="238"/>
      <c r="G21" s="239"/>
      <c r="H21" s="239"/>
      <c r="I21" s="109"/>
      <c r="J21" s="109"/>
      <c r="K21" s="109"/>
      <c r="L21" s="109"/>
      <c r="M21" s="109"/>
      <c r="N21" s="109"/>
      <c r="O21" s="109"/>
      <c r="P21" s="109"/>
      <c r="Q21" s="7"/>
      <c r="R21" s="7"/>
      <c r="S21" s="7"/>
    </row>
    <row r="22" spans="1:19" ht="22.5" customHeight="1">
      <c r="B22" s="258" t="s">
        <v>69</v>
      </c>
      <c r="C22" s="233"/>
      <c r="D22" s="537"/>
      <c r="E22" s="537"/>
      <c r="F22" s="233"/>
      <c r="G22" s="240"/>
      <c r="H22" s="240"/>
      <c r="I22" s="110"/>
      <c r="J22" s="111"/>
      <c r="K22" s="111"/>
      <c r="L22" s="111"/>
      <c r="M22" s="111"/>
      <c r="N22" s="110"/>
      <c r="O22" s="110"/>
      <c r="P22" s="111"/>
      <c r="Q22" s="6"/>
      <c r="R22" s="6"/>
      <c r="S22" s="6"/>
    </row>
    <row r="23" spans="1:19" s="15" customFormat="1" ht="22.5" customHeight="1">
      <c r="B23" s="258" t="s">
        <v>70</v>
      </c>
      <c r="C23" s="234"/>
      <c r="D23" s="537"/>
      <c r="E23" s="537"/>
      <c r="F23" s="234"/>
      <c r="G23" s="241"/>
      <c r="H23" s="241"/>
      <c r="I23" s="110"/>
      <c r="J23" s="110"/>
      <c r="K23" s="110"/>
      <c r="L23" s="110"/>
      <c r="M23" s="110"/>
      <c r="N23" s="110"/>
      <c r="O23" s="110"/>
      <c r="P23" s="110"/>
    </row>
    <row r="24" spans="1:19" ht="22.5" customHeight="1" thickBot="1">
      <c r="B24" s="259" t="s">
        <v>71</v>
      </c>
      <c r="C24" s="235"/>
      <c r="D24" s="538"/>
      <c r="E24" s="538"/>
      <c r="F24" s="235"/>
      <c r="G24" s="242"/>
      <c r="H24" s="242"/>
      <c r="I24" s="110"/>
      <c r="J24" s="110"/>
      <c r="K24" s="110"/>
      <c r="L24" s="110"/>
      <c r="M24" s="110"/>
      <c r="N24" s="110"/>
      <c r="O24" s="110"/>
      <c r="P24" s="110"/>
      <c r="Q24" s="6"/>
      <c r="R24" s="6"/>
      <c r="S24" s="6"/>
    </row>
    <row r="25" spans="1:19" customFormat="1" ht="20.25" customHeight="1">
      <c r="A25" s="6"/>
      <c r="B25" s="134" t="s">
        <v>72</v>
      </c>
      <c r="C25" s="135"/>
      <c r="D25" s="121"/>
      <c r="E25" s="135"/>
      <c r="F25" s="121"/>
      <c r="G25" s="136"/>
      <c r="H25" s="136"/>
      <c r="I25" s="111"/>
      <c r="J25" s="111"/>
      <c r="K25" s="111"/>
      <c r="L25" s="111"/>
      <c r="M25" s="111"/>
      <c r="N25" s="111"/>
      <c r="O25" s="111"/>
      <c r="P25" s="111"/>
      <c r="Q25" s="6"/>
    </row>
    <row r="26" spans="1:19" customFormat="1" ht="36.75" customHeight="1">
      <c r="A26" s="53"/>
      <c r="B26" s="257" t="s">
        <v>73</v>
      </c>
      <c r="C26" s="232"/>
      <c r="D26" s="536"/>
      <c r="E26" s="536"/>
      <c r="F26" s="238"/>
      <c r="G26" s="239"/>
      <c r="H26" s="239"/>
      <c r="I26" s="109"/>
      <c r="J26" s="109"/>
      <c r="K26" s="109"/>
      <c r="L26" s="109"/>
      <c r="M26" s="109"/>
      <c r="N26" s="109"/>
      <c r="O26" s="109"/>
      <c r="P26" s="109"/>
      <c r="Q26" s="6"/>
    </row>
    <row r="27" spans="1:19" ht="23.25" customHeight="1">
      <c r="B27" s="258" t="s">
        <v>74</v>
      </c>
      <c r="C27" s="234"/>
      <c r="D27" s="537"/>
      <c r="E27" s="537"/>
      <c r="F27" s="234"/>
      <c r="G27" s="241"/>
      <c r="H27" s="241"/>
      <c r="I27" s="110"/>
      <c r="J27" s="110"/>
      <c r="K27" s="110"/>
      <c r="L27" s="110"/>
      <c r="M27" s="110"/>
      <c r="N27" s="110"/>
      <c r="O27" s="110"/>
      <c r="P27" s="110"/>
      <c r="Q27" s="6"/>
      <c r="R27" s="6"/>
      <c r="S27" s="6"/>
    </row>
    <row r="28" spans="1:19" ht="23.25" customHeight="1">
      <c r="B28" s="258" t="s">
        <v>75</v>
      </c>
      <c r="C28" s="234"/>
      <c r="D28" s="537"/>
      <c r="E28" s="537"/>
      <c r="F28" s="234"/>
      <c r="G28" s="241"/>
      <c r="H28" s="241"/>
      <c r="I28" s="110"/>
      <c r="J28" s="110"/>
      <c r="K28" s="110"/>
      <c r="L28" s="110"/>
      <c r="M28" s="110"/>
      <c r="N28" s="110"/>
      <c r="O28" s="110"/>
      <c r="P28" s="110"/>
      <c r="Q28" s="6"/>
      <c r="R28" s="6"/>
      <c r="S28" s="6"/>
    </row>
    <row r="29" spans="1:19" ht="23.25" customHeight="1">
      <c r="B29" s="259" t="s">
        <v>76</v>
      </c>
      <c r="C29" s="236"/>
      <c r="D29" s="538"/>
      <c r="E29" s="538"/>
      <c r="F29" s="236"/>
      <c r="G29" s="243"/>
      <c r="H29" s="243"/>
      <c r="I29" s="110"/>
      <c r="J29" s="110"/>
      <c r="K29" s="110"/>
      <c r="L29" s="110"/>
      <c r="M29" s="110"/>
      <c r="N29" s="110"/>
      <c r="O29" s="110"/>
      <c r="P29" s="110"/>
      <c r="Q29" s="6"/>
      <c r="R29" s="6"/>
      <c r="S29" s="6"/>
    </row>
    <row r="30" spans="1:19" ht="20.25" customHeight="1">
      <c r="B30" s="134" t="s">
        <v>72</v>
      </c>
      <c r="C30" s="10"/>
      <c r="D30" s="10"/>
      <c r="E30" s="137"/>
      <c r="F30" s="10"/>
      <c r="G30" s="122"/>
      <c r="H30" s="138"/>
      <c r="I30" s="111"/>
      <c r="J30" s="111"/>
      <c r="K30" s="111"/>
      <c r="L30" s="111"/>
      <c r="M30" s="111"/>
      <c r="N30" s="111"/>
      <c r="O30" s="111"/>
      <c r="P30" s="111"/>
      <c r="Q30" s="6"/>
      <c r="R30" s="6"/>
      <c r="S30" s="6"/>
    </row>
    <row r="31" spans="1:19" ht="36.75" customHeight="1">
      <c r="B31" s="257" t="s">
        <v>77</v>
      </c>
      <c r="C31" s="232"/>
      <c r="D31" s="536"/>
      <c r="E31" s="536"/>
      <c r="F31" s="238"/>
      <c r="G31" s="239"/>
      <c r="H31" s="239"/>
      <c r="I31" s="109"/>
      <c r="J31" s="109"/>
      <c r="K31" s="109"/>
      <c r="L31" s="109"/>
      <c r="M31" s="109"/>
      <c r="N31" s="109"/>
      <c r="O31" s="109"/>
      <c r="P31" s="109"/>
      <c r="Q31" s="6"/>
      <c r="R31" s="6"/>
      <c r="S31" s="6"/>
    </row>
    <row r="32" spans="1:19" ht="22.5" customHeight="1">
      <c r="B32" s="258" t="s">
        <v>78</v>
      </c>
      <c r="C32" s="234"/>
      <c r="D32" s="537"/>
      <c r="E32" s="537"/>
      <c r="F32" s="234"/>
      <c r="G32" s="241"/>
      <c r="H32" s="241"/>
      <c r="I32" s="110"/>
      <c r="J32" s="110"/>
      <c r="K32" s="110"/>
      <c r="L32" s="110"/>
      <c r="M32" s="110"/>
      <c r="N32" s="110"/>
      <c r="O32" s="110"/>
      <c r="P32" s="110"/>
      <c r="Q32" s="6"/>
      <c r="R32" s="6"/>
      <c r="S32" s="6"/>
    </row>
    <row r="33" spans="2:19" ht="22.5" customHeight="1">
      <c r="B33" s="258" t="s">
        <v>79</v>
      </c>
      <c r="C33" s="234"/>
      <c r="D33" s="537"/>
      <c r="E33" s="537"/>
      <c r="F33" s="234"/>
      <c r="G33" s="241"/>
      <c r="H33" s="241"/>
      <c r="I33" s="110"/>
      <c r="J33" s="110"/>
      <c r="K33" s="110"/>
      <c r="L33" s="110"/>
      <c r="M33" s="110"/>
      <c r="N33" s="110"/>
      <c r="O33" s="110"/>
      <c r="P33" s="110"/>
      <c r="Q33" s="6"/>
      <c r="R33" s="6"/>
      <c r="S33" s="6"/>
    </row>
    <row r="34" spans="2:19" ht="22.5" customHeight="1">
      <c r="B34" s="259" t="s">
        <v>80</v>
      </c>
      <c r="C34" s="236"/>
      <c r="D34" s="538"/>
      <c r="E34" s="538"/>
      <c r="F34" s="236"/>
      <c r="G34" s="243"/>
      <c r="H34" s="243"/>
      <c r="I34" s="110"/>
      <c r="J34" s="110"/>
      <c r="K34" s="110"/>
      <c r="L34" s="110"/>
      <c r="M34" s="110"/>
      <c r="N34" s="110"/>
      <c r="O34" s="110"/>
      <c r="P34" s="110"/>
      <c r="Q34" s="6"/>
      <c r="R34" s="6"/>
      <c r="S34" s="6"/>
    </row>
    <row r="35" spans="2:19" ht="20.25" customHeight="1" thickBot="1">
      <c r="B35" s="134" t="s">
        <v>72</v>
      </c>
      <c r="C35" s="139"/>
      <c r="D35" s="139"/>
      <c r="E35" s="139"/>
      <c r="F35" s="139"/>
      <c r="G35" s="115"/>
      <c r="H35" s="140"/>
      <c r="I35" s="110"/>
      <c r="J35" s="110"/>
      <c r="K35" s="110"/>
      <c r="L35" s="110"/>
      <c r="M35" s="110"/>
      <c r="N35" s="110"/>
      <c r="O35" s="110"/>
      <c r="P35" s="110"/>
      <c r="Q35" s="6"/>
      <c r="R35" s="6"/>
      <c r="S35" s="6"/>
    </row>
    <row r="36" spans="2:19" ht="26.5" customHeight="1">
      <c r="B36" s="260" t="s">
        <v>81</v>
      </c>
      <c r="C36" s="521" t="s">
        <v>82</v>
      </c>
      <c r="D36" s="522"/>
      <c r="E36" s="523"/>
      <c r="F36" s="244"/>
      <c r="G36" s="239"/>
      <c r="H36" s="239"/>
      <c r="I36" s="110"/>
      <c r="J36" s="110"/>
      <c r="K36" s="110"/>
      <c r="L36" s="110"/>
      <c r="M36" s="110"/>
      <c r="N36" s="51"/>
      <c r="O36" s="110"/>
      <c r="P36" s="110"/>
      <c r="Q36" s="6"/>
      <c r="R36" s="6"/>
      <c r="S36" s="6"/>
    </row>
    <row r="37" spans="2:19" ht="23.25" customHeight="1">
      <c r="B37" s="261" t="s">
        <v>83</v>
      </c>
      <c r="C37" s="234"/>
      <c r="D37" s="371"/>
      <c r="E37" s="373"/>
      <c r="F37" s="234"/>
      <c r="G37" s="245"/>
      <c r="H37" s="245"/>
      <c r="I37" s="111"/>
      <c r="J37" s="111"/>
      <c r="K37" s="111"/>
      <c r="L37" s="111"/>
      <c r="M37" s="111"/>
      <c r="N37" s="18"/>
      <c r="O37" s="111"/>
      <c r="P37" s="111"/>
      <c r="Q37" s="10"/>
      <c r="R37" s="6"/>
      <c r="S37" s="6"/>
    </row>
    <row r="38" spans="2:19" ht="23.25" customHeight="1">
      <c r="B38" s="262" t="s">
        <v>84</v>
      </c>
      <c r="C38" s="234"/>
      <c r="D38" s="371"/>
      <c r="E38" s="373"/>
      <c r="F38" s="234"/>
      <c r="G38" s="241"/>
      <c r="H38" s="241"/>
      <c r="I38" s="110"/>
      <c r="J38" s="110"/>
      <c r="K38" s="110"/>
      <c r="L38" s="110"/>
      <c r="M38" s="110"/>
      <c r="N38" s="110"/>
      <c r="O38" s="110"/>
      <c r="P38" s="110"/>
      <c r="Q38" s="6"/>
      <c r="R38" s="6"/>
      <c r="S38" s="6"/>
    </row>
    <row r="39" spans="2:19" ht="23.25" customHeight="1" thickBot="1">
      <c r="B39" s="263" t="s">
        <v>85</v>
      </c>
      <c r="C39" s="237"/>
      <c r="D39" s="372"/>
      <c r="E39" s="374"/>
      <c r="F39" s="236"/>
      <c r="G39" s="243"/>
      <c r="H39" s="243"/>
      <c r="I39" s="110"/>
      <c r="J39" s="110"/>
      <c r="K39" s="110"/>
      <c r="L39" s="110"/>
      <c r="M39" s="110"/>
      <c r="N39" s="110"/>
      <c r="O39" s="110"/>
      <c r="P39" s="110"/>
      <c r="Q39" s="6"/>
      <c r="R39" s="6"/>
      <c r="S39" s="6"/>
    </row>
    <row r="40" spans="2:19" ht="20.25" customHeight="1" thickBot="1">
      <c r="B40" s="120" t="s">
        <v>72</v>
      </c>
      <c r="C40" s="112"/>
      <c r="D40" s="112"/>
      <c r="E40" s="112"/>
      <c r="F40" s="112"/>
      <c r="G40" s="116"/>
      <c r="H40" s="116"/>
      <c r="I40" s="111"/>
      <c r="J40" s="111"/>
      <c r="K40" s="111"/>
      <c r="L40" s="111"/>
      <c r="M40" s="111"/>
      <c r="N40" s="111"/>
      <c r="O40" s="111"/>
      <c r="P40" s="111"/>
      <c r="Q40" s="6"/>
      <c r="R40" s="6"/>
      <c r="S40" s="6"/>
    </row>
    <row r="41" spans="2:19" ht="23.5" customHeight="1">
      <c r="B41" s="264" t="s">
        <v>86</v>
      </c>
      <c r="C41" s="273" t="s">
        <v>87</v>
      </c>
      <c r="D41" s="533" t="s">
        <v>88</v>
      </c>
      <c r="E41" s="118"/>
      <c r="F41" s="117"/>
      <c r="G41" s="115"/>
      <c r="H41" s="115"/>
      <c r="I41" s="110"/>
      <c r="J41" s="110"/>
      <c r="K41" s="110"/>
      <c r="L41" s="110"/>
      <c r="M41" s="110"/>
      <c r="N41" s="110"/>
      <c r="O41" s="110"/>
      <c r="P41" s="110"/>
      <c r="Q41" s="6"/>
      <c r="R41" s="6"/>
      <c r="S41" s="6"/>
    </row>
    <row r="42" spans="2:19" ht="34.5" customHeight="1">
      <c r="B42" s="270" t="s">
        <v>89</v>
      </c>
      <c r="C42" s="274" t="s">
        <v>90</v>
      </c>
      <c r="D42" s="534"/>
      <c r="E42" s="118"/>
      <c r="F42" s="18"/>
      <c r="G42" s="115"/>
      <c r="H42" s="115"/>
      <c r="I42" s="10"/>
      <c r="R42" s="6"/>
      <c r="S42" s="6"/>
    </row>
    <row r="43" spans="2:19" ht="34.5" customHeight="1">
      <c r="B43" s="271" t="s">
        <v>91</v>
      </c>
      <c r="C43" s="275" t="s">
        <v>92</v>
      </c>
      <c r="D43" s="534"/>
      <c r="E43" s="118"/>
      <c r="F43" s="18"/>
      <c r="G43" s="115"/>
      <c r="H43" s="115"/>
      <c r="I43" s="113"/>
      <c r="R43" s="6"/>
      <c r="S43" s="6"/>
    </row>
    <row r="44" spans="2:19" ht="34.5" customHeight="1">
      <c r="B44" s="272" t="s">
        <v>93</v>
      </c>
      <c r="C44" s="276" t="s">
        <v>94</v>
      </c>
      <c r="D44" s="535"/>
      <c r="E44" s="118"/>
      <c r="F44" s="18"/>
      <c r="G44" s="115"/>
      <c r="H44" s="115"/>
      <c r="I44" s="6"/>
      <c r="R44" s="6"/>
      <c r="S44" s="6"/>
    </row>
    <row r="45" spans="2:19">
      <c r="C45" s="18"/>
      <c r="D45" s="18"/>
      <c r="E45" s="18"/>
      <c r="F45" s="18"/>
      <c r="G45" s="18"/>
      <c r="H45" s="18"/>
    </row>
    <row r="46" spans="2:19">
      <c r="C46" s="18"/>
      <c r="D46" s="18"/>
      <c r="E46" s="18"/>
      <c r="F46" s="18"/>
      <c r="G46" s="18"/>
      <c r="H46" s="18"/>
    </row>
    <row r="47" spans="2:19">
      <c r="C47" s="18"/>
      <c r="D47" s="18"/>
      <c r="E47" s="18"/>
      <c r="F47" s="18"/>
      <c r="G47" s="18"/>
      <c r="H47" s="18"/>
    </row>
    <row r="48" spans="2:19">
      <c r="C48" s="10"/>
      <c r="D48" s="10"/>
      <c r="E48" s="10"/>
      <c r="F48" s="10"/>
      <c r="G48" s="10"/>
      <c r="H48" s="10"/>
    </row>
    <row r="49" spans="2:10">
      <c r="D49" s="114"/>
      <c r="E49" s="110"/>
      <c r="G49" s="114"/>
      <c r="H49" s="10"/>
      <c r="J49" s="532"/>
    </row>
    <row r="50" spans="2:10">
      <c r="E50" s="110"/>
      <c r="G50" s="110"/>
      <c r="H50" s="10"/>
      <c r="J50" s="532"/>
    </row>
    <row r="51" spans="2:10">
      <c r="C51" s="18"/>
      <c r="D51" s="18"/>
      <c r="E51" s="18"/>
      <c r="F51" s="18"/>
      <c r="G51" s="18"/>
      <c r="H51" s="18"/>
    </row>
    <row r="52" spans="2:10">
      <c r="C52" s="18"/>
      <c r="D52" s="18"/>
      <c r="E52" s="18"/>
      <c r="F52" s="18"/>
      <c r="G52" s="18"/>
      <c r="H52" s="18"/>
    </row>
    <row r="53" spans="2:10">
      <c r="C53" s="18"/>
      <c r="D53" s="18"/>
      <c r="E53" s="18"/>
      <c r="F53" s="18"/>
      <c r="G53" s="18"/>
      <c r="H53" s="18"/>
    </row>
    <row r="54" spans="2:10">
      <c r="C54" s="18"/>
      <c r="D54" s="18"/>
      <c r="E54" s="18"/>
      <c r="F54" s="18"/>
      <c r="G54" s="18"/>
      <c r="H54" s="18"/>
    </row>
    <row r="55" spans="2:10">
      <c r="C55" s="18"/>
      <c r="D55" s="18"/>
      <c r="E55" s="18"/>
      <c r="F55" s="18"/>
      <c r="G55" s="18"/>
      <c r="H55" s="18"/>
    </row>
    <row r="56" spans="2:10">
      <c r="C56" s="18"/>
      <c r="D56" s="18"/>
      <c r="E56" s="18"/>
      <c r="F56" s="18"/>
      <c r="G56" s="18"/>
      <c r="H56" s="18"/>
    </row>
    <row r="57" spans="2:10">
      <c r="C57" s="18"/>
      <c r="D57" s="18"/>
      <c r="E57" s="18"/>
      <c r="F57" s="18"/>
      <c r="G57" s="18"/>
      <c r="H57" s="18"/>
    </row>
    <row r="58" spans="2:10">
      <c r="B58" s="10"/>
    </row>
  </sheetData>
  <mergeCells count="17">
    <mergeCell ref="I18:P18"/>
    <mergeCell ref="I19:L19"/>
    <mergeCell ref="M19:P19"/>
    <mergeCell ref="B14:D14"/>
    <mergeCell ref="J49:J50"/>
    <mergeCell ref="D41:D44"/>
    <mergeCell ref="D21:D24"/>
    <mergeCell ref="E21:E24"/>
    <mergeCell ref="D26:D29"/>
    <mergeCell ref="E26:E29"/>
    <mergeCell ref="D31:D34"/>
    <mergeCell ref="E31:E34"/>
    <mergeCell ref="B4:C4"/>
    <mergeCell ref="B19:H19"/>
    <mergeCell ref="C36:E36"/>
    <mergeCell ref="C15:D15"/>
    <mergeCell ref="C16:D16"/>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T149"/>
  <sheetViews>
    <sheetView tabSelected="1" topLeftCell="A77" zoomScale="75" zoomScaleNormal="75" workbookViewId="0">
      <selection activeCell="K100" sqref="K100:L100"/>
    </sheetView>
  </sheetViews>
  <sheetFormatPr defaultColWidth="8.453125" defaultRowHeight="12.75" customHeight="1"/>
  <cols>
    <col min="1" max="1" width="8.453125" style="43" customWidth="1"/>
    <col min="2" max="2" width="40.1796875" style="7" customWidth="1"/>
    <col min="3" max="3" width="44.81640625" style="7" customWidth="1"/>
    <col min="4" max="5" width="15.81640625" style="7" customWidth="1"/>
    <col min="6" max="6" width="19.1796875" style="7" customWidth="1"/>
    <col min="7" max="17" width="9.1796875" style="7" customWidth="1"/>
    <col min="18" max="18" width="12.453125" style="7" customWidth="1"/>
    <col min="19" max="22" width="9.1796875" style="7" customWidth="1"/>
    <col min="23" max="23" width="8.453125" style="7" customWidth="1"/>
    <col min="24" max="16384" width="8.453125" style="7"/>
  </cols>
  <sheetData>
    <row r="2" spans="1:20" ht="25" customHeight="1">
      <c r="B2" s="5" t="s">
        <v>95</v>
      </c>
      <c r="C2" s="19"/>
    </row>
    <row r="3" spans="1:20" ht="25" customHeight="1">
      <c r="B3" s="5"/>
      <c r="C3" s="19"/>
    </row>
    <row r="4" spans="1:20" ht="23.25" customHeight="1">
      <c r="B4" s="181" t="s">
        <v>49</v>
      </c>
      <c r="C4" s="19"/>
    </row>
    <row r="5" spans="1:20" ht="23.25" customHeight="1">
      <c r="B5" s="250" t="s">
        <v>96</v>
      </c>
      <c r="C5" s="564">
        <f>'1 Workplan'!C5</f>
        <v>0</v>
      </c>
      <c r="D5" s="564"/>
      <c r="E5" s="564"/>
      <c r="F5" s="564"/>
    </row>
    <row r="6" spans="1:20" ht="17.25" customHeight="1">
      <c r="B6" s="251" t="s">
        <v>97</v>
      </c>
      <c r="C6" s="210">
        <f>+'1 Workplan'!C9</f>
        <v>0</v>
      </c>
      <c r="D6" s="566">
        <f>+'1 Workplan'!C10</f>
        <v>0</v>
      </c>
      <c r="E6" s="566"/>
      <c r="F6" s="566"/>
    </row>
    <row r="7" spans="1:20" ht="15.75" customHeight="1">
      <c r="B7" s="252" t="s">
        <v>98</v>
      </c>
      <c r="C7" s="565">
        <f>'1 Workplan'!C11</f>
        <v>0</v>
      </c>
      <c r="D7" s="565"/>
      <c r="E7" s="565"/>
      <c r="F7" s="565"/>
    </row>
    <row r="8" spans="1:20" ht="31" customHeight="1">
      <c r="B8" s="43"/>
      <c r="C8" s="43"/>
      <c r="D8" s="43"/>
      <c r="E8" s="43"/>
      <c r="F8" s="43"/>
    </row>
    <row r="9" spans="1:20" ht="31.5" customHeight="1">
      <c r="A9" s="7"/>
      <c r="B9" s="182" t="s">
        <v>99</v>
      </c>
      <c r="C9" s="313" t="s">
        <v>100</v>
      </c>
    </row>
    <row r="10" spans="1:20" ht="15" customHeight="1">
      <c r="A10" s="576" t="s">
        <v>101</v>
      </c>
      <c r="B10" s="577" t="s">
        <v>102</v>
      </c>
      <c r="C10" s="578" t="s">
        <v>62</v>
      </c>
      <c r="D10" s="579" t="s">
        <v>103</v>
      </c>
      <c r="E10" s="579"/>
      <c r="F10" s="579"/>
      <c r="G10" s="598">
        <v>2024</v>
      </c>
      <c r="H10" s="600"/>
      <c r="I10" s="580">
        <v>2025</v>
      </c>
      <c r="J10" s="580"/>
      <c r="K10" s="580"/>
      <c r="L10" s="580"/>
      <c r="M10" s="580"/>
      <c r="N10" s="580"/>
      <c r="O10" s="580"/>
      <c r="P10" s="580"/>
      <c r="Q10" s="601">
        <v>2026</v>
      </c>
      <c r="R10" s="602"/>
      <c r="S10" s="603"/>
      <c r="T10" s="604"/>
    </row>
    <row r="11" spans="1:20" ht="27" customHeight="1">
      <c r="A11" s="576"/>
      <c r="B11" s="577"/>
      <c r="C11" s="578"/>
      <c r="D11" s="579"/>
      <c r="E11" s="579"/>
      <c r="F11" s="579"/>
      <c r="G11" s="572" t="s">
        <v>104</v>
      </c>
      <c r="H11" s="572"/>
      <c r="I11" s="572" t="s">
        <v>105</v>
      </c>
      <c r="J11" s="572"/>
      <c r="K11" s="572" t="s">
        <v>106</v>
      </c>
      <c r="L11" s="572"/>
      <c r="M11" s="572" t="s">
        <v>107</v>
      </c>
      <c r="N11" s="572"/>
      <c r="O11" s="572" t="s">
        <v>104</v>
      </c>
      <c r="P11" s="572"/>
      <c r="Q11" s="605" t="s">
        <v>105</v>
      </c>
      <c r="R11" s="572"/>
      <c r="S11" s="598" t="s">
        <v>106</v>
      </c>
      <c r="T11" s="599"/>
    </row>
    <row r="12" spans="1:20" ht="26">
      <c r="A12" s="576"/>
      <c r="B12" s="577"/>
      <c r="C12" s="578"/>
      <c r="D12" s="186" t="s">
        <v>108</v>
      </c>
      <c r="E12" s="188" t="s">
        <v>109</v>
      </c>
      <c r="F12" s="187" t="s">
        <v>110</v>
      </c>
      <c r="G12" s="189" t="s">
        <v>111</v>
      </c>
      <c r="H12" s="189" t="s">
        <v>110</v>
      </c>
      <c r="I12" s="190" t="s">
        <v>111</v>
      </c>
      <c r="J12" s="190" t="s">
        <v>110</v>
      </c>
      <c r="K12" s="190" t="s">
        <v>111</v>
      </c>
      <c r="L12" s="190" t="s">
        <v>110</v>
      </c>
      <c r="M12" s="190" t="s">
        <v>111</v>
      </c>
      <c r="N12" s="190" t="s">
        <v>110</v>
      </c>
      <c r="O12" s="190" t="s">
        <v>111</v>
      </c>
      <c r="P12" s="362" t="s">
        <v>110</v>
      </c>
      <c r="Q12" s="355" t="s">
        <v>111</v>
      </c>
      <c r="R12" s="356" t="s">
        <v>110</v>
      </c>
      <c r="S12" s="189" t="s">
        <v>111</v>
      </c>
      <c r="T12" s="413" t="s">
        <v>110</v>
      </c>
    </row>
    <row r="13" spans="1:20" ht="31" customHeight="1">
      <c r="A13" s="44">
        <v>1</v>
      </c>
      <c r="B13" s="246" t="s">
        <v>112</v>
      </c>
      <c r="C13" s="211">
        <f>'1 Workplan'!C21</f>
        <v>0</v>
      </c>
      <c r="D13" s="215">
        <f t="shared" ref="D13:I13" si="0">SUM(D14:D24)</f>
        <v>0</v>
      </c>
      <c r="E13" s="215">
        <f t="shared" si="0"/>
        <v>0</v>
      </c>
      <c r="F13" s="215">
        <f t="shared" si="0"/>
        <v>0</v>
      </c>
      <c r="G13" s="196">
        <f t="shared" si="0"/>
        <v>0</v>
      </c>
      <c r="H13" s="196">
        <f t="shared" si="0"/>
        <v>0</v>
      </c>
      <c r="I13" s="196">
        <f t="shared" si="0"/>
        <v>0</v>
      </c>
      <c r="J13" s="196">
        <f t="shared" ref="J13:P13" si="1">SUM(J14:J24)</f>
        <v>0</v>
      </c>
      <c r="K13" s="196">
        <f t="shared" si="1"/>
        <v>0</v>
      </c>
      <c r="L13" s="196">
        <f t="shared" si="1"/>
        <v>0</v>
      </c>
      <c r="M13" s="196">
        <f t="shared" si="1"/>
        <v>0</v>
      </c>
      <c r="N13" s="196">
        <f t="shared" si="1"/>
        <v>0</v>
      </c>
      <c r="O13" s="196">
        <f t="shared" si="1"/>
        <v>0</v>
      </c>
      <c r="P13" s="363">
        <f t="shared" si="1"/>
        <v>0</v>
      </c>
      <c r="Q13" s="357">
        <f>SUM(Q14:Q24)</f>
        <v>0</v>
      </c>
      <c r="R13" s="196">
        <f t="shared" ref="R13:T13" si="2">SUM(R14:R24)</f>
        <v>0</v>
      </c>
      <c r="S13" s="196">
        <f t="shared" si="2"/>
        <v>0</v>
      </c>
      <c r="T13" s="196">
        <f t="shared" si="2"/>
        <v>0</v>
      </c>
    </row>
    <row r="14" spans="1:20" ht="12.5">
      <c r="A14" s="45">
        <f>A13+0.1</f>
        <v>1.1000000000000001</v>
      </c>
      <c r="B14" s="183" t="s">
        <v>113</v>
      </c>
      <c r="C14" s="296"/>
      <c r="D14" s="216">
        <f>SUM(E14+F14)</f>
        <v>0</v>
      </c>
      <c r="E14" s="222">
        <f>SUM(G14,I14,K14,M14,O14,Q14,S14)</f>
        <v>0</v>
      </c>
      <c r="F14" s="217">
        <f>SUM(H14,J14,L14,N14,P14,R14,T14)</f>
        <v>0</v>
      </c>
      <c r="G14" s="197"/>
      <c r="H14" s="197"/>
      <c r="I14" s="197"/>
      <c r="J14" s="197"/>
      <c r="K14" s="197"/>
      <c r="L14" s="197"/>
      <c r="M14" s="197"/>
      <c r="N14" s="197"/>
      <c r="O14" s="197"/>
      <c r="P14" s="364"/>
      <c r="Q14" s="358"/>
      <c r="R14" s="359"/>
      <c r="S14" s="197"/>
      <c r="T14" s="359"/>
    </row>
    <row r="15" spans="1:20" ht="12.5">
      <c r="A15" s="45">
        <f t="shared" ref="A15:A22" si="3">A14+0.1</f>
        <v>1.2000000000000002</v>
      </c>
      <c r="B15" s="185" t="s">
        <v>114</v>
      </c>
      <c r="C15" s="296"/>
      <c r="D15" s="216">
        <f t="shared" ref="D15:D17" si="4">SUM(E15+F15)</f>
        <v>0</v>
      </c>
      <c r="E15" s="222">
        <f t="shared" ref="E15:E24" si="5">SUM(G15,I15,K15,M15,O15,Q15,S15)</f>
        <v>0</v>
      </c>
      <c r="F15" s="217">
        <f t="shared" ref="F15:F24" si="6">SUM(H15,J15,L15,N15,P15,R15,T15)</f>
        <v>0</v>
      </c>
      <c r="G15" s="198"/>
      <c r="H15" s="198"/>
      <c r="I15" s="198"/>
      <c r="J15" s="198"/>
      <c r="K15" s="198"/>
      <c r="L15" s="198"/>
      <c r="M15" s="198"/>
      <c r="N15" s="198"/>
      <c r="O15" s="198"/>
      <c r="P15" s="365"/>
      <c r="Q15" s="360"/>
      <c r="R15" s="361"/>
      <c r="S15" s="198"/>
      <c r="T15" s="361"/>
    </row>
    <row r="16" spans="1:20" ht="13">
      <c r="A16" s="45">
        <f t="shared" si="3"/>
        <v>1.3000000000000003</v>
      </c>
      <c r="B16" s="203" t="s">
        <v>115</v>
      </c>
      <c r="C16" s="296"/>
      <c r="D16" s="216">
        <f t="shared" si="4"/>
        <v>0</v>
      </c>
      <c r="E16" s="222">
        <f t="shared" si="5"/>
        <v>0</v>
      </c>
      <c r="F16" s="217">
        <f t="shared" si="6"/>
        <v>0</v>
      </c>
      <c r="G16" s="197"/>
      <c r="H16" s="197"/>
      <c r="I16" s="197"/>
      <c r="J16" s="197"/>
      <c r="K16" s="197"/>
      <c r="L16" s="197"/>
      <c r="M16" s="197"/>
      <c r="N16" s="197"/>
      <c r="O16" s="197"/>
      <c r="P16" s="364"/>
      <c r="Q16" s="358"/>
      <c r="R16" s="359"/>
      <c r="S16" s="197"/>
      <c r="T16" s="359"/>
    </row>
    <row r="17" spans="1:20" ht="12.5">
      <c r="A17" s="45">
        <f t="shared" si="3"/>
        <v>1.4000000000000004</v>
      </c>
      <c r="B17" s="185" t="s">
        <v>116</v>
      </c>
      <c r="C17" s="296"/>
      <c r="D17" s="216">
        <f t="shared" si="4"/>
        <v>0</v>
      </c>
      <c r="E17" s="222">
        <f t="shared" si="5"/>
        <v>0</v>
      </c>
      <c r="F17" s="217">
        <f t="shared" si="6"/>
        <v>0</v>
      </c>
      <c r="G17" s="198"/>
      <c r="H17" s="198"/>
      <c r="I17" s="198"/>
      <c r="J17" s="198"/>
      <c r="K17" s="198"/>
      <c r="L17" s="198"/>
      <c r="M17" s="198"/>
      <c r="N17" s="198"/>
      <c r="O17" s="198"/>
      <c r="P17" s="365"/>
      <c r="Q17" s="360"/>
      <c r="R17" s="361"/>
      <c r="S17" s="198"/>
      <c r="T17" s="361"/>
    </row>
    <row r="18" spans="1:20" ht="12.5">
      <c r="A18" s="45">
        <f t="shared" si="3"/>
        <v>1.5000000000000004</v>
      </c>
      <c r="B18" s="193" t="s">
        <v>117</v>
      </c>
      <c r="C18" s="296"/>
      <c r="D18" s="216">
        <f>SUM(E18+F18)</f>
        <v>0</v>
      </c>
      <c r="E18" s="222">
        <f t="shared" si="5"/>
        <v>0</v>
      </c>
      <c r="F18" s="217">
        <f t="shared" si="6"/>
        <v>0</v>
      </c>
      <c r="G18" s="197"/>
      <c r="H18" s="197"/>
      <c r="I18" s="197"/>
      <c r="J18" s="197"/>
      <c r="K18" s="197"/>
      <c r="L18" s="197"/>
      <c r="M18" s="197"/>
      <c r="N18" s="197"/>
      <c r="O18" s="197"/>
      <c r="P18" s="364"/>
      <c r="Q18" s="358"/>
      <c r="R18" s="359"/>
      <c r="S18" s="197"/>
      <c r="T18" s="359"/>
    </row>
    <row r="19" spans="1:20" ht="13">
      <c r="A19" s="45">
        <f t="shared" si="3"/>
        <v>1.6000000000000005</v>
      </c>
      <c r="B19" s="185" t="s">
        <v>118</v>
      </c>
      <c r="C19" s="296"/>
      <c r="D19" s="216">
        <f t="shared" ref="D19:D22" si="7">SUM(E19+F19)</f>
        <v>0</v>
      </c>
      <c r="E19" s="222">
        <f t="shared" si="5"/>
        <v>0</v>
      </c>
      <c r="F19" s="217">
        <f t="shared" si="6"/>
        <v>0</v>
      </c>
      <c r="G19" s="198"/>
      <c r="H19" s="198"/>
      <c r="I19" s="198"/>
      <c r="J19" s="198"/>
      <c r="K19" s="198"/>
      <c r="L19" s="198"/>
      <c r="M19" s="198"/>
      <c r="N19" s="198"/>
      <c r="O19" s="198"/>
      <c r="P19" s="365"/>
      <c r="Q19" s="360"/>
      <c r="R19" s="361"/>
      <c r="S19" s="198"/>
      <c r="T19" s="361"/>
    </row>
    <row r="20" spans="1:20" ht="12.5">
      <c r="A20" s="45">
        <f t="shared" si="3"/>
        <v>1.7000000000000006</v>
      </c>
      <c r="B20" s="193" t="s">
        <v>119</v>
      </c>
      <c r="C20" s="296"/>
      <c r="D20" s="216">
        <f t="shared" si="7"/>
        <v>0</v>
      </c>
      <c r="E20" s="222">
        <f t="shared" si="5"/>
        <v>0</v>
      </c>
      <c r="F20" s="217">
        <f t="shared" si="6"/>
        <v>0</v>
      </c>
      <c r="G20" s="197"/>
      <c r="H20" s="197"/>
      <c r="I20" s="197"/>
      <c r="J20" s="197"/>
      <c r="K20" s="197"/>
      <c r="L20" s="197"/>
      <c r="M20" s="197"/>
      <c r="N20" s="197"/>
      <c r="O20" s="197"/>
      <c r="P20" s="364"/>
      <c r="Q20" s="358"/>
      <c r="R20" s="359"/>
      <c r="S20" s="197"/>
      <c r="T20" s="359"/>
    </row>
    <row r="21" spans="1:20" ht="12.5">
      <c r="A21" s="45">
        <f t="shared" si="3"/>
        <v>1.8000000000000007</v>
      </c>
      <c r="B21" s="193" t="s">
        <v>120</v>
      </c>
      <c r="C21" s="296"/>
      <c r="D21" s="216">
        <f t="shared" si="7"/>
        <v>0</v>
      </c>
      <c r="E21" s="222">
        <f t="shared" si="5"/>
        <v>0</v>
      </c>
      <c r="F21" s="217">
        <f t="shared" si="6"/>
        <v>0</v>
      </c>
      <c r="G21" s="198"/>
      <c r="H21" s="198"/>
      <c r="I21" s="198"/>
      <c r="J21" s="198"/>
      <c r="K21" s="198"/>
      <c r="L21" s="198"/>
      <c r="M21" s="198"/>
      <c r="N21" s="198"/>
      <c r="O21" s="198"/>
      <c r="P21" s="365"/>
      <c r="Q21" s="360"/>
      <c r="R21" s="361"/>
      <c r="S21" s="198"/>
      <c r="T21" s="361"/>
    </row>
    <row r="22" spans="1:20" ht="12.5">
      <c r="A22" s="45">
        <f t="shared" si="3"/>
        <v>1.9000000000000008</v>
      </c>
      <c r="B22" s="193" t="s">
        <v>121</v>
      </c>
      <c r="C22" s="296"/>
      <c r="D22" s="216">
        <f t="shared" si="7"/>
        <v>0</v>
      </c>
      <c r="E22" s="222">
        <f t="shared" si="5"/>
        <v>0</v>
      </c>
      <c r="F22" s="217">
        <f t="shared" si="6"/>
        <v>0</v>
      </c>
      <c r="G22" s="197"/>
      <c r="H22" s="197"/>
      <c r="I22" s="197"/>
      <c r="J22" s="197"/>
      <c r="K22" s="197"/>
      <c r="L22" s="197"/>
      <c r="M22" s="197"/>
      <c r="N22" s="197"/>
      <c r="O22" s="197"/>
      <c r="P22" s="364"/>
      <c r="Q22" s="358"/>
      <c r="R22" s="359"/>
      <c r="S22" s="197"/>
      <c r="T22" s="359"/>
    </row>
    <row r="23" spans="1:20" ht="13">
      <c r="A23" s="45">
        <v>1.1100000000000001</v>
      </c>
      <c r="B23" s="204" t="s">
        <v>122</v>
      </c>
      <c r="C23" s="296"/>
      <c r="D23" s="216">
        <f>SUM(E23+F23)</f>
        <v>0</v>
      </c>
      <c r="E23" s="222">
        <f t="shared" si="5"/>
        <v>0</v>
      </c>
      <c r="F23" s="217">
        <f t="shared" si="6"/>
        <v>0</v>
      </c>
      <c r="G23" s="198"/>
      <c r="H23" s="198"/>
      <c r="I23" s="198"/>
      <c r="J23" s="198"/>
      <c r="K23" s="198"/>
      <c r="L23" s="198"/>
      <c r="M23" s="198"/>
      <c r="N23" s="198"/>
      <c r="O23" s="198"/>
      <c r="P23" s="365"/>
      <c r="Q23" s="360"/>
      <c r="R23" s="361"/>
      <c r="S23" s="198"/>
      <c r="T23" s="361"/>
    </row>
    <row r="24" spans="1:20" ht="12.5">
      <c r="A24" s="45">
        <f>A23+0.01</f>
        <v>1.1200000000000001</v>
      </c>
      <c r="B24" s="185" t="s">
        <v>123</v>
      </c>
      <c r="C24" s="297"/>
      <c r="D24" s="216">
        <f t="shared" ref="D24" si="8">SUM(E24+F24)</f>
        <v>0</v>
      </c>
      <c r="E24" s="222">
        <f t="shared" si="5"/>
        <v>0</v>
      </c>
      <c r="F24" s="217">
        <f t="shared" si="6"/>
        <v>0</v>
      </c>
      <c r="G24" s="199"/>
      <c r="H24" s="199"/>
      <c r="I24" s="199"/>
      <c r="J24" s="199"/>
      <c r="K24" s="199"/>
      <c r="L24" s="199"/>
      <c r="M24" s="199"/>
      <c r="N24" s="199"/>
      <c r="O24" s="199"/>
      <c r="P24" s="366"/>
      <c r="Q24" s="367"/>
      <c r="R24" s="368"/>
      <c r="S24" s="199"/>
      <c r="T24" s="414"/>
    </row>
    <row r="25" spans="1:20" ht="12.5">
      <c r="A25" s="45"/>
      <c r="Q25" s="415"/>
      <c r="T25" s="416"/>
    </row>
    <row r="26" spans="1:20" ht="31.5" customHeight="1">
      <c r="A26" s="46">
        <v>2</v>
      </c>
      <c r="B26" s="246" t="s">
        <v>124</v>
      </c>
      <c r="C26" s="214">
        <f>'1 Workplan'!C26</f>
        <v>0</v>
      </c>
      <c r="D26" s="215">
        <f>SUM(D27:D37)</f>
        <v>0</v>
      </c>
      <c r="E26" s="215">
        <f>SUM(E27:E37)</f>
        <v>0</v>
      </c>
      <c r="F26" s="215">
        <f>SUM(F27:F37)</f>
        <v>0</v>
      </c>
      <c r="G26" s="196">
        <f>SUM(G27:G37)</f>
        <v>0</v>
      </c>
      <c r="H26" s="196">
        <f t="shared" ref="H26:R26" si="9">SUM(H27:H37)</f>
        <v>0</v>
      </c>
      <c r="I26" s="196">
        <f t="shared" si="9"/>
        <v>0</v>
      </c>
      <c r="J26" s="196">
        <f t="shared" si="9"/>
        <v>0</v>
      </c>
      <c r="K26" s="196">
        <f t="shared" si="9"/>
        <v>0</v>
      </c>
      <c r="L26" s="196">
        <f t="shared" si="9"/>
        <v>0</v>
      </c>
      <c r="M26" s="196">
        <f t="shared" si="9"/>
        <v>0</v>
      </c>
      <c r="N26" s="196">
        <f t="shared" si="9"/>
        <v>0</v>
      </c>
      <c r="O26" s="196">
        <f t="shared" si="9"/>
        <v>0</v>
      </c>
      <c r="P26" s="363">
        <f t="shared" si="9"/>
        <v>0</v>
      </c>
      <c r="Q26" s="357">
        <f t="shared" si="9"/>
        <v>0</v>
      </c>
      <c r="R26" s="196">
        <f t="shared" si="9"/>
        <v>0</v>
      </c>
      <c r="S26" s="196">
        <f>SUM(S27:S37)</f>
        <v>0</v>
      </c>
      <c r="T26" s="196">
        <f t="shared" ref="T26" si="10">SUM(T27:T37)</f>
        <v>0</v>
      </c>
    </row>
    <row r="27" spans="1:20" ht="12.5">
      <c r="A27" s="47">
        <f>A26+0.1</f>
        <v>2.1</v>
      </c>
      <c r="B27" s="183" t="s">
        <v>113</v>
      </c>
      <c r="C27" s="184"/>
      <c r="D27" s="216">
        <f>SUM(E27+F27)</f>
        <v>0</v>
      </c>
      <c r="E27" s="222">
        <f t="shared" ref="E27:E37" si="11">SUM(G27,I27,K27,M27,O27,Q27,S27)</f>
        <v>0</v>
      </c>
      <c r="F27" s="217">
        <f t="shared" ref="F27:F37" si="12">SUM(H27,J27,L27,N27,P27,R27,T27)</f>
        <v>0</v>
      </c>
      <c r="G27" s="197"/>
      <c r="H27" s="197"/>
      <c r="I27" s="197"/>
      <c r="J27" s="197"/>
      <c r="K27" s="197"/>
      <c r="L27" s="197"/>
      <c r="M27" s="197"/>
      <c r="N27" s="197"/>
      <c r="O27" s="197"/>
      <c r="P27" s="364"/>
      <c r="Q27" s="358"/>
      <c r="R27" s="359"/>
      <c r="S27" s="197"/>
      <c r="T27" s="359"/>
    </row>
    <row r="28" spans="1:20" ht="12.5">
      <c r="A28" s="47">
        <f t="shared" ref="A28:A35" si="13">A27+0.1</f>
        <v>2.2000000000000002</v>
      </c>
      <c r="B28" s="185" t="s">
        <v>114</v>
      </c>
      <c r="C28" s="296"/>
      <c r="D28" s="216">
        <f t="shared" ref="D28:D30" si="14">SUM(E28+F28)</f>
        <v>0</v>
      </c>
      <c r="E28" s="222">
        <f t="shared" si="11"/>
        <v>0</v>
      </c>
      <c r="F28" s="217">
        <f t="shared" si="12"/>
        <v>0</v>
      </c>
      <c r="G28" s="198"/>
      <c r="H28" s="198"/>
      <c r="I28" s="198"/>
      <c r="J28" s="198"/>
      <c r="K28" s="198"/>
      <c r="L28" s="198"/>
      <c r="M28" s="198"/>
      <c r="N28" s="198"/>
      <c r="O28" s="198"/>
      <c r="P28" s="365"/>
      <c r="Q28" s="360"/>
      <c r="R28" s="361"/>
      <c r="S28" s="198"/>
      <c r="T28" s="361"/>
    </row>
    <row r="29" spans="1:20" ht="13">
      <c r="A29" s="47">
        <f t="shared" si="13"/>
        <v>2.3000000000000003</v>
      </c>
      <c r="B29" s="203" t="s">
        <v>115</v>
      </c>
      <c r="C29" s="296"/>
      <c r="D29" s="216">
        <f t="shared" si="14"/>
        <v>0</v>
      </c>
      <c r="E29" s="222">
        <f t="shared" si="11"/>
        <v>0</v>
      </c>
      <c r="F29" s="217">
        <f t="shared" si="12"/>
        <v>0</v>
      </c>
      <c r="G29" s="197"/>
      <c r="H29" s="197"/>
      <c r="I29" s="197"/>
      <c r="J29" s="197"/>
      <c r="K29" s="197"/>
      <c r="L29" s="197"/>
      <c r="M29" s="197"/>
      <c r="N29" s="197"/>
      <c r="O29" s="197"/>
      <c r="P29" s="364"/>
      <c r="Q29" s="358"/>
      <c r="R29" s="359"/>
      <c r="S29" s="197"/>
      <c r="T29" s="359"/>
    </row>
    <row r="30" spans="1:20" ht="12.5">
      <c r="A30" s="47">
        <f t="shared" si="13"/>
        <v>2.4000000000000004</v>
      </c>
      <c r="B30" s="185" t="s">
        <v>116</v>
      </c>
      <c r="C30" s="296"/>
      <c r="D30" s="216">
        <f t="shared" si="14"/>
        <v>0</v>
      </c>
      <c r="E30" s="222">
        <f t="shared" si="11"/>
        <v>0</v>
      </c>
      <c r="F30" s="217">
        <f t="shared" si="12"/>
        <v>0</v>
      </c>
      <c r="G30" s="198"/>
      <c r="H30" s="198"/>
      <c r="I30" s="198"/>
      <c r="J30" s="198"/>
      <c r="K30" s="198"/>
      <c r="L30" s="198"/>
      <c r="M30" s="198"/>
      <c r="N30" s="198"/>
      <c r="O30" s="198"/>
      <c r="P30" s="365"/>
      <c r="Q30" s="360"/>
      <c r="R30" s="361"/>
      <c r="S30" s="198"/>
      <c r="T30" s="361"/>
    </row>
    <row r="31" spans="1:20" ht="12.5">
      <c r="A31" s="47">
        <f t="shared" si="13"/>
        <v>2.5000000000000004</v>
      </c>
      <c r="B31" s="193" t="s">
        <v>117</v>
      </c>
      <c r="C31" s="296"/>
      <c r="D31" s="216">
        <f>SUM(E31+F31)</f>
        <v>0</v>
      </c>
      <c r="E31" s="222">
        <f t="shared" si="11"/>
        <v>0</v>
      </c>
      <c r="F31" s="217">
        <f t="shared" si="12"/>
        <v>0</v>
      </c>
      <c r="G31" s="197"/>
      <c r="H31" s="197"/>
      <c r="I31" s="197"/>
      <c r="J31" s="197"/>
      <c r="K31" s="197"/>
      <c r="L31" s="197"/>
      <c r="M31" s="197"/>
      <c r="N31" s="197"/>
      <c r="O31" s="197"/>
      <c r="P31" s="364"/>
      <c r="Q31" s="358"/>
      <c r="R31" s="359"/>
      <c r="S31" s="197"/>
      <c r="T31" s="359"/>
    </row>
    <row r="32" spans="1:20" ht="13">
      <c r="A32" s="47">
        <f t="shared" si="13"/>
        <v>2.6000000000000005</v>
      </c>
      <c r="B32" s="185" t="s">
        <v>118</v>
      </c>
      <c r="C32" s="296"/>
      <c r="D32" s="218">
        <f t="shared" ref="D32:D37" si="15">SUM(E32+F32)</f>
        <v>0</v>
      </c>
      <c r="E32" s="222">
        <f t="shared" si="11"/>
        <v>0</v>
      </c>
      <c r="F32" s="217">
        <f t="shared" si="12"/>
        <v>0</v>
      </c>
      <c r="G32" s="198"/>
      <c r="H32" s="198"/>
      <c r="I32" s="198"/>
      <c r="J32" s="198"/>
      <c r="K32" s="198"/>
      <c r="L32" s="198"/>
      <c r="M32" s="198"/>
      <c r="N32" s="198"/>
      <c r="O32" s="198"/>
      <c r="P32" s="365"/>
      <c r="Q32" s="360"/>
      <c r="R32" s="361"/>
      <c r="S32" s="198"/>
      <c r="T32" s="361"/>
    </row>
    <row r="33" spans="1:20" ht="12.5">
      <c r="A33" s="47">
        <f t="shared" si="13"/>
        <v>2.7000000000000006</v>
      </c>
      <c r="B33" s="193" t="s">
        <v>119</v>
      </c>
      <c r="C33" s="296"/>
      <c r="D33" s="218">
        <f t="shared" si="15"/>
        <v>0</v>
      </c>
      <c r="E33" s="222">
        <f t="shared" si="11"/>
        <v>0</v>
      </c>
      <c r="F33" s="217">
        <f t="shared" si="12"/>
        <v>0</v>
      </c>
      <c r="G33" s="197"/>
      <c r="H33" s="197"/>
      <c r="I33" s="197"/>
      <c r="J33" s="197"/>
      <c r="K33" s="197"/>
      <c r="L33" s="197"/>
      <c r="M33" s="197"/>
      <c r="N33" s="197"/>
      <c r="O33" s="197"/>
      <c r="P33" s="364"/>
      <c r="Q33" s="358"/>
      <c r="R33" s="359"/>
      <c r="S33" s="197"/>
      <c r="T33" s="359"/>
    </row>
    <row r="34" spans="1:20" ht="12.5">
      <c r="A34" s="47">
        <f t="shared" si="13"/>
        <v>2.8000000000000007</v>
      </c>
      <c r="B34" s="193" t="s">
        <v>120</v>
      </c>
      <c r="C34" s="296"/>
      <c r="D34" s="218">
        <f t="shared" si="15"/>
        <v>0</v>
      </c>
      <c r="E34" s="222">
        <f t="shared" si="11"/>
        <v>0</v>
      </c>
      <c r="F34" s="217">
        <f t="shared" si="12"/>
        <v>0</v>
      </c>
      <c r="G34" s="198"/>
      <c r="H34" s="198"/>
      <c r="I34" s="198"/>
      <c r="J34" s="198"/>
      <c r="K34" s="198"/>
      <c r="L34" s="198"/>
      <c r="M34" s="198"/>
      <c r="N34" s="198"/>
      <c r="O34" s="198"/>
      <c r="P34" s="365"/>
      <c r="Q34" s="360"/>
      <c r="R34" s="361"/>
      <c r="S34" s="198"/>
      <c r="T34" s="361"/>
    </row>
    <row r="35" spans="1:20" ht="12.5">
      <c r="A35" s="47">
        <f t="shared" si="13"/>
        <v>2.9000000000000008</v>
      </c>
      <c r="B35" s="193" t="s">
        <v>121</v>
      </c>
      <c r="C35" s="296"/>
      <c r="D35" s="218">
        <f t="shared" si="15"/>
        <v>0</v>
      </c>
      <c r="E35" s="222">
        <f t="shared" si="11"/>
        <v>0</v>
      </c>
      <c r="F35" s="217">
        <f t="shared" si="12"/>
        <v>0</v>
      </c>
      <c r="G35" s="197"/>
      <c r="H35" s="197"/>
      <c r="I35" s="197"/>
      <c r="J35" s="197"/>
      <c r="K35" s="197"/>
      <c r="L35" s="197"/>
      <c r="M35" s="197"/>
      <c r="N35" s="197"/>
      <c r="O35" s="197"/>
      <c r="P35" s="364"/>
      <c r="Q35" s="358"/>
      <c r="R35" s="359"/>
      <c r="S35" s="197"/>
      <c r="T35" s="359"/>
    </row>
    <row r="36" spans="1:20" ht="13">
      <c r="A36" s="47">
        <v>2.11</v>
      </c>
      <c r="B36" s="204" t="s">
        <v>122</v>
      </c>
      <c r="C36" s="296"/>
      <c r="D36" s="218">
        <f t="shared" si="15"/>
        <v>0</v>
      </c>
      <c r="E36" s="222">
        <f t="shared" si="11"/>
        <v>0</v>
      </c>
      <c r="F36" s="217">
        <f t="shared" si="12"/>
        <v>0</v>
      </c>
      <c r="G36" s="198"/>
      <c r="H36" s="198"/>
      <c r="I36" s="198"/>
      <c r="J36" s="198"/>
      <c r="K36" s="198"/>
      <c r="L36" s="198"/>
      <c r="M36" s="198"/>
      <c r="N36" s="198"/>
      <c r="O36" s="198"/>
      <c r="P36" s="365"/>
      <c r="Q36" s="360"/>
      <c r="R36" s="361"/>
      <c r="S36" s="198"/>
      <c r="T36" s="361"/>
    </row>
    <row r="37" spans="1:20" ht="12.5">
      <c r="A37" s="47">
        <f>A36+0.01</f>
        <v>2.1199999999999997</v>
      </c>
      <c r="B37" s="193" t="s">
        <v>123</v>
      </c>
      <c r="C37" s="296"/>
      <c r="D37" s="218">
        <f t="shared" si="15"/>
        <v>0</v>
      </c>
      <c r="E37" s="222">
        <f t="shared" si="11"/>
        <v>0</v>
      </c>
      <c r="F37" s="217">
        <f t="shared" si="12"/>
        <v>0</v>
      </c>
      <c r="G37" s="199"/>
      <c r="H37" s="199"/>
      <c r="I37" s="199"/>
      <c r="J37" s="199"/>
      <c r="K37" s="199"/>
      <c r="L37" s="199"/>
      <c r="M37" s="199"/>
      <c r="N37" s="199"/>
      <c r="O37" s="199"/>
      <c r="P37" s="366"/>
      <c r="Q37" s="367"/>
      <c r="R37" s="368"/>
      <c r="S37" s="199"/>
      <c r="T37" s="414"/>
    </row>
    <row r="38" spans="1:20" ht="12.5">
      <c r="A38" s="7"/>
      <c r="Q38" s="415"/>
      <c r="T38" s="416"/>
    </row>
    <row r="39" spans="1:20" ht="31" customHeight="1">
      <c r="A39" s="46">
        <v>3</v>
      </c>
      <c r="B39" s="246" t="s">
        <v>125</v>
      </c>
      <c r="C39" s="211">
        <f>'1 Workplan'!C31</f>
        <v>0</v>
      </c>
      <c r="D39" s="219">
        <f>SUM(D40:D50)</f>
        <v>0</v>
      </c>
      <c r="E39" s="219">
        <f>SUM(E40:E50)</f>
        <v>0</v>
      </c>
      <c r="F39" s="219">
        <f>SUM(F40:F50)</f>
        <v>0</v>
      </c>
      <c r="G39" s="196">
        <f>SUM(G40:G50)</f>
        <v>0</v>
      </c>
      <c r="H39" s="196">
        <f t="shared" ref="H39:R39" si="16">SUM(H40:H50)</f>
        <v>0</v>
      </c>
      <c r="I39" s="196">
        <f t="shared" si="16"/>
        <v>0</v>
      </c>
      <c r="J39" s="196">
        <f t="shared" si="16"/>
        <v>0</v>
      </c>
      <c r="K39" s="196">
        <f t="shared" si="16"/>
        <v>0</v>
      </c>
      <c r="L39" s="196">
        <f t="shared" si="16"/>
        <v>0</v>
      </c>
      <c r="M39" s="196">
        <f t="shared" si="16"/>
        <v>0</v>
      </c>
      <c r="N39" s="196">
        <f t="shared" si="16"/>
        <v>0</v>
      </c>
      <c r="O39" s="196">
        <f t="shared" si="16"/>
        <v>0</v>
      </c>
      <c r="P39" s="363">
        <f t="shared" si="16"/>
        <v>0</v>
      </c>
      <c r="Q39" s="357">
        <f t="shared" si="16"/>
        <v>0</v>
      </c>
      <c r="R39" s="196">
        <f t="shared" si="16"/>
        <v>0</v>
      </c>
      <c r="S39" s="196">
        <f>SUM(S40:S50)</f>
        <v>0</v>
      </c>
      <c r="T39" s="196">
        <f t="shared" ref="T39" si="17">SUM(T40:T50)</f>
        <v>0</v>
      </c>
    </row>
    <row r="40" spans="1:20" ht="12.5">
      <c r="A40" s="47">
        <f>A39+0.1</f>
        <v>3.1</v>
      </c>
      <c r="B40" s="183" t="s">
        <v>113</v>
      </c>
      <c r="C40" s="296"/>
      <c r="D40" s="216">
        <f>SUM(E40+F40)</f>
        <v>0</v>
      </c>
      <c r="E40" s="222">
        <f t="shared" ref="E40:E50" si="18">SUM(G40,I40,K40,M40,O40,Q40,S40)</f>
        <v>0</v>
      </c>
      <c r="F40" s="217">
        <f t="shared" ref="F40:F50" si="19">SUM(H40,J40,L40,N40,P40,R40,T40)</f>
        <v>0</v>
      </c>
      <c r="G40" s="197"/>
      <c r="H40" s="197"/>
      <c r="I40" s="197"/>
      <c r="J40" s="197"/>
      <c r="K40" s="197"/>
      <c r="L40" s="197"/>
      <c r="M40" s="197"/>
      <c r="N40" s="197"/>
      <c r="O40" s="197"/>
      <c r="P40" s="364"/>
      <c r="Q40" s="358"/>
      <c r="R40" s="197"/>
      <c r="S40" s="197"/>
      <c r="T40" s="359"/>
    </row>
    <row r="41" spans="1:20" ht="12.5">
      <c r="A41" s="47">
        <f t="shared" ref="A41:A48" si="20">A40+0.1</f>
        <v>3.2</v>
      </c>
      <c r="B41" s="185" t="s">
        <v>114</v>
      </c>
      <c r="C41" s="296"/>
      <c r="D41" s="216">
        <f t="shared" ref="D41:D43" si="21">SUM(E41+F41)</f>
        <v>0</v>
      </c>
      <c r="E41" s="222">
        <f t="shared" si="18"/>
        <v>0</v>
      </c>
      <c r="F41" s="217">
        <f t="shared" si="19"/>
        <v>0</v>
      </c>
      <c r="G41" s="198"/>
      <c r="H41" s="198"/>
      <c r="I41" s="198"/>
      <c r="J41" s="198"/>
      <c r="K41" s="198"/>
      <c r="L41" s="198"/>
      <c r="M41" s="198"/>
      <c r="N41" s="198"/>
      <c r="O41" s="198"/>
      <c r="P41" s="365"/>
      <c r="Q41" s="360"/>
      <c r="R41" s="198"/>
      <c r="S41" s="198"/>
      <c r="T41" s="361"/>
    </row>
    <row r="42" spans="1:20" ht="13">
      <c r="A42" s="47">
        <f t="shared" si="20"/>
        <v>3.3000000000000003</v>
      </c>
      <c r="B42" s="203" t="s">
        <v>115</v>
      </c>
      <c r="C42" s="296"/>
      <c r="D42" s="216">
        <f t="shared" si="21"/>
        <v>0</v>
      </c>
      <c r="E42" s="222">
        <f t="shared" si="18"/>
        <v>0</v>
      </c>
      <c r="F42" s="217">
        <f t="shared" si="19"/>
        <v>0</v>
      </c>
      <c r="G42" s="197"/>
      <c r="H42" s="197"/>
      <c r="I42" s="197"/>
      <c r="J42" s="197"/>
      <c r="K42" s="197"/>
      <c r="L42" s="197"/>
      <c r="M42" s="197"/>
      <c r="N42" s="197"/>
      <c r="O42" s="197"/>
      <c r="P42" s="364"/>
      <c r="Q42" s="358"/>
      <c r="R42" s="197"/>
      <c r="S42" s="197"/>
      <c r="T42" s="359"/>
    </row>
    <row r="43" spans="1:20" ht="12.5">
      <c r="A43" s="47">
        <f t="shared" si="20"/>
        <v>3.4000000000000004</v>
      </c>
      <c r="B43" s="185" t="s">
        <v>116</v>
      </c>
      <c r="C43" s="296"/>
      <c r="D43" s="216">
        <f t="shared" si="21"/>
        <v>0</v>
      </c>
      <c r="E43" s="222">
        <f t="shared" si="18"/>
        <v>0</v>
      </c>
      <c r="F43" s="217">
        <f t="shared" si="19"/>
        <v>0</v>
      </c>
      <c r="G43" s="198"/>
      <c r="H43" s="198"/>
      <c r="I43" s="198"/>
      <c r="J43" s="198"/>
      <c r="K43" s="198"/>
      <c r="L43" s="198"/>
      <c r="M43" s="198"/>
      <c r="N43" s="198"/>
      <c r="O43" s="198"/>
      <c r="P43" s="365"/>
      <c r="Q43" s="360"/>
      <c r="R43" s="198"/>
      <c r="S43" s="198"/>
      <c r="T43" s="361"/>
    </row>
    <row r="44" spans="1:20" ht="12.5">
      <c r="A44" s="47">
        <f t="shared" si="20"/>
        <v>3.5000000000000004</v>
      </c>
      <c r="B44" s="193" t="s">
        <v>117</v>
      </c>
      <c r="C44" s="296"/>
      <c r="D44" s="218">
        <f>SUM(E44+F44)</f>
        <v>0</v>
      </c>
      <c r="E44" s="222">
        <f t="shared" si="18"/>
        <v>0</v>
      </c>
      <c r="F44" s="217">
        <f t="shared" si="19"/>
        <v>0</v>
      </c>
      <c r="G44" s="197"/>
      <c r="H44" s="197"/>
      <c r="I44" s="197"/>
      <c r="J44" s="197"/>
      <c r="K44" s="197"/>
      <c r="L44" s="197"/>
      <c r="M44" s="197"/>
      <c r="N44" s="197"/>
      <c r="O44" s="197"/>
      <c r="P44" s="364"/>
      <c r="Q44" s="358"/>
      <c r="R44" s="197"/>
      <c r="S44" s="197"/>
      <c r="T44" s="359"/>
    </row>
    <row r="45" spans="1:20" ht="13">
      <c r="A45" s="47">
        <f t="shared" si="20"/>
        <v>3.6000000000000005</v>
      </c>
      <c r="B45" s="185" t="s">
        <v>118</v>
      </c>
      <c r="C45" s="296"/>
      <c r="D45" s="220">
        <f t="shared" ref="D45:D48" si="22">SUM(E45+F45)</f>
        <v>0</v>
      </c>
      <c r="E45" s="222">
        <f t="shared" si="18"/>
        <v>0</v>
      </c>
      <c r="F45" s="217">
        <f t="shared" si="19"/>
        <v>0</v>
      </c>
      <c r="G45" s="198"/>
      <c r="H45" s="198"/>
      <c r="I45" s="198"/>
      <c r="J45" s="198"/>
      <c r="K45" s="198"/>
      <c r="L45" s="198"/>
      <c r="M45" s="198"/>
      <c r="N45" s="198"/>
      <c r="O45" s="198"/>
      <c r="P45" s="365"/>
      <c r="Q45" s="360"/>
      <c r="R45" s="198"/>
      <c r="S45" s="198"/>
      <c r="T45" s="361"/>
    </row>
    <row r="46" spans="1:20" ht="12.5">
      <c r="A46" s="47">
        <f t="shared" si="20"/>
        <v>3.7000000000000006</v>
      </c>
      <c r="B46" s="193" t="s">
        <v>119</v>
      </c>
      <c r="C46" s="296"/>
      <c r="D46" s="218">
        <f t="shared" si="22"/>
        <v>0</v>
      </c>
      <c r="E46" s="222">
        <f t="shared" si="18"/>
        <v>0</v>
      </c>
      <c r="F46" s="217">
        <f t="shared" si="19"/>
        <v>0</v>
      </c>
      <c r="G46" s="197"/>
      <c r="H46" s="197"/>
      <c r="I46" s="197"/>
      <c r="J46" s="197"/>
      <c r="K46" s="197"/>
      <c r="L46" s="197"/>
      <c r="M46" s="197"/>
      <c r="N46" s="197"/>
      <c r="O46" s="197"/>
      <c r="P46" s="364"/>
      <c r="Q46" s="358"/>
      <c r="R46" s="197"/>
      <c r="S46" s="197"/>
      <c r="T46" s="359"/>
    </row>
    <row r="47" spans="1:20" ht="12.5">
      <c r="A47" s="47">
        <f t="shared" si="20"/>
        <v>3.8000000000000007</v>
      </c>
      <c r="B47" s="193" t="s">
        <v>120</v>
      </c>
      <c r="C47" s="296"/>
      <c r="D47" s="220">
        <f t="shared" si="22"/>
        <v>0</v>
      </c>
      <c r="E47" s="222">
        <f t="shared" si="18"/>
        <v>0</v>
      </c>
      <c r="F47" s="217">
        <f t="shared" si="19"/>
        <v>0</v>
      </c>
      <c r="G47" s="198"/>
      <c r="H47" s="198"/>
      <c r="I47" s="198"/>
      <c r="J47" s="198"/>
      <c r="K47" s="198"/>
      <c r="L47" s="198"/>
      <c r="M47" s="198"/>
      <c r="N47" s="198"/>
      <c r="O47" s="198"/>
      <c r="P47" s="365"/>
      <c r="Q47" s="360"/>
      <c r="R47" s="198"/>
      <c r="S47" s="198"/>
      <c r="T47" s="361"/>
    </row>
    <row r="48" spans="1:20" ht="12.5">
      <c r="A48" s="47">
        <f t="shared" si="20"/>
        <v>3.9000000000000008</v>
      </c>
      <c r="B48" s="193" t="s">
        <v>121</v>
      </c>
      <c r="C48" s="296"/>
      <c r="D48" s="218">
        <f t="shared" si="22"/>
        <v>0</v>
      </c>
      <c r="E48" s="222">
        <f t="shared" si="18"/>
        <v>0</v>
      </c>
      <c r="F48" s="217">
        <f t="shared" si="19"/>
        <v>0</v>
      </c>
      <c r="G48" s="197"/>
      <c r="H48" s="197"/>
      <c r="I48" s="197"/>
      <c r="J48" s="197"/>
      <c r="K48" s="197"/>
      <c r="L48" s="197"/>
      <c r="M48" s="197"/>
      <c r="N48" s="197"/>
      <c r="O48" s="197"/>
      <c r="P48" s="364"/>
      <c r="Q48" s="358"/>
      <c r="R48" s="197"/>
      <c r="S48" s="197"/>
      <c r="T48" s="359"/>
    </row>
    <row r="49" spans="1:20" ht="13">
      <c r="A49" s="45">
        <v>3.11</v>
      </c>
      <c r="B49" s="204" t="s">
        <v>122</v>
      </c>
      <c r="C49" s="298"/>
      <c r="D49" s="221">
        <f>SUM(E49+F49)</f>
        <v>0</v>
      </c>
      <c r="E49" s="222">
        <f t="shared" si="18"/>
        <v>0</v>
      </c>
      <c r="F49" s="217">
        <f t="shared" si="19"/>
        <v>0</v>
      </c>
      <c r="G49" s="198"/>
      <c r="H49" s="198"/>
      <c r="I49" s="198"/>
      <c r="J49" s="198"/>
      <c r="K49" s="198"/>
      <c r="L49" s="198"/>
      <c r="M49" s="198"/>
      <c r="N49" s="198"/>
      <c r="O49" s="198"/>
      <c r="P49" s="365"/>
      <c r="Q49" s="360"/>
      <c r="R49" s="198"/>
      <c r="S49" s="198"/>
      <c r="T49" s="361"/>
    </row>
    <row r="50" spans="1:20" ht="12.5">
      <c r="A50" s="47">
        <f>A49+0.01</f>
        <v>3.1199999999999997</v>
      </c>
      <c r="B50" s="193" t="s">
        <v>123</v>
      </c>
      <c r="C50" s="296"/>
      <c r="D50" s="218">
        <f>SUM(E50+F50)</f>
        <v>0</v>
      </c>
      <c r="E50" s="222">
        <f t="shared" si="18"/>
        <v>0</v>
      </c>
      <c r="F50" s="217">
        <f t="shared" si="19"/>
        <v>0</v>
      </c>
      <c r="G50" s="199"/>
      <c r="H50" s="199"/>
      <c r="I50" s="199"/>
      <c r="J50" s="199"/>
      <c r="K50" s="199"/>
      <c r="L50" s="199"/>
      <c r="M50" s="199"/>
      <c r="N50" s="199"/>
      <c r="O50" s="199"/>
      <c r="P50" s="366"/>
      <c r="Q50" s="417"/>
      <c r="R50" s="199"/>
      <c r="S50" s="199"/>
      <c r="T50" s="414"/>
    </row>
    <row r="51" spans="1:20" ht="12.5">
      <c r="A51" s="47"/>
      <c r="B51" s="25" t="s">
        <v>72</v>
      </c>
      <c r="C51" s="26"/>
      <c r="D51" s="192"/>
      <c r="E51" s="192"/>
      <c r="F51" s="192"/>
      <c r="G51" s="192"/>
      <c r="H51" s="192"/>
      <c r="I51" s="192"/>
      <c r="J51" s="192"/>
      <c r="K51" s="192"/>
      <c r="L51" s="192"/>
      <c r="M51" s="192"/>
      <c r="N51" s="192"/>
      <c r="O51" s="192"/>
      <c r="P51" s="192"/>
      <c r="Q51" s="418"/>
      <c r="R51" s="192"/>
      <c r="S51" s="192"/>
      <c r="T51" s="419"/>
    </row>
    <row r="52" spans="1:20" ht="26.25" customHeight="1">
      <c r="A52" s="46">
        <v>4</v>
      </c>
      <c r="B52" s="248" t="s">
        <v>126</v>
      </c>
      <c r="C52" s="213"/>
      <c r="D52" s="219">
        <f>SUM(D53:D63)</f>
        <v>0</v>
      </c>
      <c r="E52" s="219">
        <f>SUM(E53:E63)</f>
        <v>0</v>
      </c>
      <c r="F52" s="219">
        <f>SUM(F53:F63)</f>
        <v>0</v>
      </c>
      <c r="G52" s="196">
        <f>SUM(G53:G63)</f>
        <v>0</v>
      </c>
      <c r="H52" s="196">
        <f t="shared" ref="H52:R52" si="23">SUM(H53:H63)</f>
        <v>0</v>
      </c>
      <c r="I52" s="196">
        <f t="shared" si="23"/>
        <v>0</v>
      </c>
      <c r="J52" s="196">
        <f t="shared" si="23"/>
        <v>0</v>
      </c>
      <c r="K52" s="196">
        <f t="shared" si="23"/>
        <v>0</v>
      </c>
      <c r="L52" s="196">
        <f t="shared" si="23"/>
        <v>0</v>
      </c>
      <c r="M52" s="196">
        <f t="shared" si="23"/>
        <v>0</v>
      </c>
      <c r="N52" s="196">
        <f t="shared" si="23"/>
        <v>0</v>
      </c>
      <c r="O52" s="196">
        <f t="shared" si="23"/>
        <v>0</v>
      </c>
      <c r="P52" s="363">
        <f t="shared" si="23"/>
        <v>0</v>
      </c>
      <c r="Q52" s="357">
        <f t="shared" si="23"/>
        <v>0</v>
      </c>
      <c r="R52" s="196">
        <f t="shared" si="23"/>
        <v>0</v>
      </c>
      <c r="S52" s="196">
        <f>SUM(S53:S63)</f>
        <v>0</v>
      </c>
      <c r="T52" s="196">
        <f t="shared" ref="T52" si="24">SUM(T53:T63)</f>
        <v>0</v>
      </c>
    </row>
    <row r="53" spans="1:20" ht="12.5">
      <c r="A53" s="47">
        <f>A52+0.1</f>
        <v>4.0999999999999996</v>
      </c>
      <c r="B53" s="183" t="s">
        <v>113</v>
      </c>
      <c r="C53" s="296"/>
      <c r="D53" s="216">
        <f>SUM(E53+F53)</f>
        <v>0</v>
      </c>
      <c r="E53" s="222">
        <f t="shared" ref="E53:E63" si="25">SUM(G53,I53,K53,M53,O53,Q53,S53)</f>
        <v>0</v>
      </c>
      <c r="F53" s="217">
        <f t="shared" ref="F53:F63" si="26">SUM(H53,J53,L53,N53,P53,R53,T53)</f>
        <v>0</v>
      </c>
      <c r="G53" s="197"/>
      <c r="H53" s="197"/>
      <c r="I53" s="197"/>
      <c r="J53" s="197"/>
      <c r="K53" s="197"/>
      <c r="L53" s="197"/>
      <c r="M53" s="197"/>
      <c r="N53" s="197"/>
      <c r="O53" s="197"/>
      <c r="P53" s="364"/>
      <c r="Q53" s="358"/>
      <c r="R53" s="197"/>
      <c r="S53" s="197"/>
      <c r="T53" s="359"/>
    </row>
    <row r="54" spans="1:20" ht="12.5">
      <c r="A54" s="47">
        <f t="shared" ref="A54:A61" si="27">A53+0.1</f>
        <v>4.1999999999999993</v>
      </c>
      <c r="B54" s="185" t="s">
        <v>114</v>
      </c>
      <c r="C54" s="296"/>
      <c r="D54" s="216">
        <f t="shared" ref="D54:D63" si="28">SUM(E54+F54)</f>
        <v>0</v>
      </c>
      <c r="E54" s="222">
        <f t="shared" si="25"/>
        <v>0</v>
      </c>
      <c r="F54" s="217">
        <f t="shared" si="26"/>
        <v>0</v>
      </c>
      <c r="G54" s="198"/>
      <c r="H54" s="198"/>
      <c r="I54" s="198"/>
      <c r="J54" s="198"/>
      <c r="K54" s="198"/>
      <c r="L54" s="198"/>
      <c r="M54" s="198"/>
      <c r="N54" s="198"/>
      <c r="O54" s="198"/>
      <c r="P54" s="365"/>
      <c r="Q54" s="360"/>
      <c r="R54" s="198"/>
      <c r="S54" s="198"/>
      <c r="T54" s="361"/>
    </row>
    <row r="55" spans="1:20" ht="13">
      <c r="A55" s="47">
        <f t="shared" si="27"/>
        <v>4.2999999999999989</v>
      </c>
      <c r="B55" s="203" t="s">
        <v>115</v>
      </c>
      <c r="C55" s="296"/>
      <c r="D55" s="216">
        <f t="shared" si="28"/>
        <v>0</v>
      </c>
      <c r="E55" s="222">
        <f t="shared" si="25"/>
        <v>0</v>
      </c>
      <c r="F55" s="217">
        <f t="shared" si="26"/>
        <v>0</v>
      </c>
      <c r="G55" s="197"/>
      <c r="H55" s="197"/>
      <c r="I55" s="197"/>
      <c r="J55" s="197"/>
      <c r="K55" s="197"/>
      <c r="L55" s="197"/>
      <c r="M55" s="197"/>
      <c r="N55" s="197"/>
      <c r="O55" s="197"/>
      <c r="P55" s="364"/>
      <c r="Q55" s="358"/>
      <c r="R55" s="197"/>
      <c r="S55" s="197"/>
      <c r="T55" s="359"/>
    </row>
    <row r="56" spans="1:20" ht="12.5">
      <c r="A56" s="47">
        <f t="shared" si="27"/>
        <v>4.3999999999999986</v>
      </c>
      <c r="B56" s="185" t="s">
        <v>116</v>
      </c>
      <c r="C56" s="296"/>
      <c r="D56" s="216">
        <f t="shared" si="28"/>
        <v>0</v>
      </c>
      <c r="E56" s="222">
        <f t="shared" si="25"/>
        <v>0</v>
      </c>
      <c r="F56" s="217">
        <f t="shared" si="26"/>
        <v>0</v>
      </c>
      <c r="G56" s="198"/>
      <c r="H56" s="198"/>
      <c r="I56" s="198"/>
      <c r="J56" s="198"/>
      <c r="K56" s="198"/>
      <c r="L56" s="198"/>
      <c r="M56" s="198"/>
      <c r="N56" s="198"/>
      <c r="O56" s="198"/>
      <c r="P56" s="365"/>
      <c r="Q56" s="360"/>
      <c r="R56" s="198"/>
      <c r="S56" s="198"/>
      <c r="T56" s="361"/>
    </row>
    <row r="57" spans="1:20" ht="12.5">
      <c r="A57" s="47">
        <f t="shared" si="27"/>
        <v>4.4999999999999982</v>
      </c>
      <c r="B57" s="193" t="s">
        <v>117</v>
      </c>
      <c r="C57" s="299"/>
      <c r="D57" s="218">
        <f t="shared" si="28"/>
        <v>0</v>
      </c>
      <c r="E57" s="222">
        <f t="shared" si="25"/>
        <v>0</v>
      </c>
      <c r="F57" s="217">
        <f t="shared" si="26"/>
        <v>0</v>
      </c>
      <c r="G57" s="197"/>
      <c r="H57" s="197"/>
      <c r="I57" s="197"/>
      <c r="J57" s="197"/>
      <c r="K57" s="197"/>
      <c r="L57" s="197"/>
      <c r="M57" s="197"/>
      <c r="N57" s="197"/>
      <c r="O57" s="197"/>
      <c r="P57" s="364"/>
      <c r="Q57" s="358"/>
      <c r="R57" s="197"/>
      <c r="S57" s="197"/>
      <c r="T57" s="359"/>
    </row>
    <row r="58" spans="1:20" ht="13">
      <c r="A58" s="47">
        <f t="shared" si="27"/>
        <v>4.5999999999999979</v>
      </c>
      <c r="B58" s="185" t="s">
        <v>118</v>
      </c>
      <c r="C58" s="299"/>
      <c r="D58" s="220">
        <f t="shared" si="28"/>
        <v>0</v>
      </c>
      <c r="E58" s="222">
        <f t="shared" si="25"/>
        <v>0</v>
      </c>
      <c r="F58" s="217">
        <f t="shared" si="26"/>
        <v>0</v>
      </c>
      <c r="G58" s="198"/>
      <c r="H58" s="198"/>
      <c r="I58" s="198"/>
      <c r="J58" s="198"/>
      <c r="K58" s="198"/>
      <c r="L58" s="198"/>
      <c r="M58" s="198"/>
      <c r="N58" s="198"/>
      <c r="O58" s="198"/>
      <c r="P58" s="365"/>
      <c r="Q58" s="360"/>
      <c r="R58" s="198"/>
      <c r="S58" s="198"/>
      <c r="T58" s="361"/>
    </row>
    <row r="59" spans="1:20" ht="12.5">
      <c r="A59" s="47">
        <f t="shared" si="27"/>
        <v>4.6999999999999975</v>
      </c>
      <c r="B59" s="193" t="s">
        <v>119</v>
      </c>
      <c r="C59" s="299"/>
      <c r="D59" s="218">
        <f t="shared" si="28"/>
        <v>0</v>
      </c>
      <c r="E59" s="222">
        <f t="shared" si="25"/>
        <v>0</v>
      </c>
      <c r="F59" s="217">
        <f t="shared" si="26"/>
        <v>0</v>
      </c>
      <c r="G59" s="197"/>
      <c r="H59" s="197"/>
      <c r="I59" s="197"/>
      <c r="J59" s="197"/>
      <c r="K59" s="197"/>
      <c r="L59" s="197"/>
      <c r="M59" s="197"/>
      <c r="N59" s="197"/>
      <c r="O59" s="197"/>
      <c r="P59" s="364"/>
      <c r="Q59" s="358"/>
      <c r="R59" s="197"/>
      <c r="S59" s="197"/>
      <c r="T59" s="359"/>
    </row>
    <row r="60" spans="1:20" ht="12.5">
      <c r="A60" s="47">
        <f t="shared" si="27"/>
        <v>4.7999999999999972</v>
      </c>
      <c r="B60" s="193" t="s">
        <v>120</v>
      </c>
      <c r="C60" s="299"/>
      <c r="D60" s="220">
        <f t="shared" si="28"/>
        <v>0</v>
      </c>
      <c r="E60" s="222">
        <f t="shared" si="25"/>
        <v>0</v>
      </c>
      <c r="F60" s="217">
        <f t="shared" si="26"/>
        <v>0</v>
      </c>
      <c r="G60" s="198"/>
      <c r="H60" s="198"/>
      <c r="I60" s="198"/>
      <c r="J60" s="198"/>
      <c r="K60" s="198"/>
      <c r="L60" s="198"/>
      <c r="M60" s="198"/>
      <c r="N60" s="198"/>
      <c r="O60" s="198"/>
      <c r="P60" s="365"/>
      <c r="Q60" s="360"/>
      <c r="R60" s="198"/>
      <c r="S60" s="198"/>
      <c r="T60" s="361"/>
    </row>
    <row r="61" spans="1:20" ht="12.5">
      <c r="A61" s="47">
        <f t="shared" si="27"/>
        <v>4.8999999999999968</v>
      </c>
      <c r="B61" s="193" t="s">
        <v>121</v>
      </c>
      <c r="C61" s="299"/>
      <c r="D61" s="218">
        <f t="shared" si="28"/>
        <v>0</v>
      </c>
      <c r="E61" s="222">
        <f t="shared" si="25"/>
        <v>0</v>
      </c>
      <c r="F61" s="217">
        <f t="shared" si="26"/>
        <v>0</v>
      </c>
      <c r="G61" s="197"/>
      <c r="H61" s="197"/>
      <c r="I61" s="197"/>
      <c r="J61" s="197"/>
      <c r="K61" s="197"/>
      <c r="L61" s="197"/>
      <c r="M61" s="197"/>
      <c r="N61" s="197"/>
      <c r="O61" s="197"/>
      <c r="P61" s="364"/>
      <c r="Q61" s="358"/>
      <c r="R61" s="197"/>
      <c r="S61" s="197"/>
      <c r="T61" s="359"/>
    </row>
    <row r="62" spans="1:20" ht="13">
      <c r="A62" s="47">
        <v>4.1100000000000003</v>
      </c>
      <c r="B62" s="204" t="s">
        <v>122</v>
      </c>
      <c r="C62" s="299"/>
      <c r="D62" s="220">
        <f t="shared" si="28"/>
        <v>0</v>
      </c>
      <c r="E62" s="222">
        <f t="shared" si="25"/>
        <v>0</v>
      </c>
      <c r="F62" s="217">
        <f t="shared" si="26"/>
        <v>0</v>
      </c>
      <c r="G62" s="198"/>
      <c r="H62" s="198"/>
      <c r="I62" s="198"/>
      <c r="J62" s="198"/>
      <c r="K62" s="198"/>
      <c r="L62" s="198"/>
      <c r="M62" s="198"/>
      <c r="N62" s="198"/>
      <c r="O62" s="198"/>
      <c r="P62" s="365"/>
      <c r="Q62" s="360"/>
      <c r="R62" s="198"/>
      <c r="S62" s="198"/>
      <c r="T62" s="361"/>
    </row>
    <row r="63" spans="1:20" ht="12.5">
      <c r="A63" s="47">
        <f>A62+0.01</f>
        <v>4.12</v>
      </c>
      <c r="B63" s="193" t="s">
        <v>127</v>
      </c>
      <c r="C63" s="296"/>
      <c r="D63" s="218">
        <f t="shared" si="28"/>
        <v>0</v>
      </c>
      <c r="E63" s="222">
        <f t="shared" si="25"/>
        <v>0</v>
      </c>
      <c r="F63" s="217">
        <f t="shared" si="26"/>
        <v>0</v>
      </c>
      <c r="G63" s="199"/>
      <c r="H63" s="199"/>
      <c r="I63" s="199"/>
      <c r="J63" s="199"/>
      <c r="K63" s="199"/>
      <c r="L63" s="199"/>
      <c r="M63" s="199"/>
      <c r="N63" s="199"/>
      <c r="O63" s="199"/>
      <c r="P63" s="366"/>
      <c r="Q63" s="417"/>
      <c r="R63" s="199"/>
      <c r="S63" s="199"/>
      <c r="T63" s="414"/>
    </row>
    <row r="64" spans="1:20" ht="12.5">
      <c r="A64" s="26"/>
      <c r="B64" s="26"/>
      <c r="C64" s="26"/>
      <c r="D64" s="192"/>
      <c r="E64" s="192"/>
      <c r="F64" s="192"/>
      <c r="G64" s="192"/>
      <c r="H64" s="192"/>
      <c r="I64" s="192"/>
      <c r="J64" s="192"/>
      <c r="K64" s="192"/>
      <c r="L64" s="192"/>
      <c r="M64" s="192"/>
      <c r="N64" s="192"/>
      <c r="O64" s="192"/>
      <c r="P64" s="192"/>
      <c r="Q64" s="418"/>
      <c r="R64" s="192"/>
      <c r="S64" s="192"/>
      <c r="T64" s="419"/>
    </row>
    <row r="65" spans="1:20" ht="39" customHeight="1">
      <c r="A65" s="46">
        <v>5</v>
      </c>
      <c r="B65" s="249" t="s">
        <v>128</v>
      </c>
      <c r="C65" s="212" t="s">
        <v>129</v>
      </c>
      <c r="D65" s="219">
        <f>SUM(D66:D76)</f>
        <v>0</v>
      </c>
      <c r="E65" s="219">
        <f>SUM(E66:E76)</f>
        <v>0</v>
      </c>
      <c r="F65" s="219">
        <f>SUM(F66:F76)</f>
        <v>0</v>
      </c>
      <c r="G65" s="196">
        <f>SUM(G66:G76)</f>
        <v>0</v>
      </c>
      <c r="H65" s="196">
        <f t="shared" ref="H65:R65" si="29">SUM(H66:H76)</f>
        <v>0</v>
      </c>
      <c r="I65" s="196">
        <f t="shared" si="29"/>
        <v>0</v>
      </c>
      <c r="J65" s="196">
        <f t="shared" si="29"/>
        <v>0</v>
      </c>
      <c r="K65" s="196">
        <f t="shared" si="29"/>
        <v>0</v>
      </c>
      <c r="L65" s="196">
        <f t="shared" si="29"/>
        <v>0</v>
      </c>
      <c r="M65" s="196">
        <f t="shared" si="29"/>
        <v>0</v>
      </c>
      <c r="N65" s="196">
        <f t="shared" si="29"/>
        <v>0</v>
      </c>
      <c r="O65" s="196">
        <f t="shared" si="29"/>
        <v>0</v>
      </c>
      <c r="P65" s="363">
        <f t="shared" si="29"/>
        <v>0</v>
      </c>
      <c r="Q65" s="357">
        <f t="shared" si="29"/>
        <v>0</v>
      </c>
      <c r="R65" s="196">
        <f t="shared" si="29"/>
        <v>0</v>
      </c>
      <c r="S65" s="196">
        <f>SUM(S66:S76)</f>
        <v>0</v>
      </c>
      <c r="T65" s="196">
        <f t="shared" ref="T65" si="30">SUM(T66:T76)</f>
        <v>0</v>
      </c>
    </row>
    <row r="66" spans="1:20" ht="12.5">
      <c r="A66" s="47">
        <f>A65+0.1</f>
        <v>5.0999999999999996</v>
      </c>
      <c r="B66" s="183" t="s">
        <v>113</v>
      </c>
      <c r="C66" s="296"/>
      <c r="D66" s="216">
        <f>SUM(E66+F66)</f>
        <v>0</v>
      </c>
      <c r="E66" s="222">
        <f t="shared" ref="E66:E76" si="31">SUM(G66,I66,K66,M66,O66,Q66,S66)</f>
        <v>0</v>
      </c>
      <c r="F66" s="217">
        <f t="shared" ref="F66:F76" si="32">SUM(H66,J66,L66,N66,P66,R66,T66)</f>
        <v>0</v>
      </c>
      <c r="G66" s="197"/>
      <c r="H66" s="197"/>
      <c r="I66" s="197"/>
      <c r="J66" s="197"/>
      <c r="K66" s="197"/>
      <c r="L66" s="197"/>
      <c r="M66" s="197"/>
      <c r="N66" s="197"/>
      <c r="O66" s="197"/>
      <c r="P66" s="364"/>
      <c r="Q66" s="358"/>
      <c r="R66" s="197"/>
      <c r="S66" s="197"/>
      <c r="T66" s="359"/>
    </row>
    <row r="67" spans="1:20" ht="12.5">
      <c r="A67" s="47">
        <f t="shared" ref="A67:A74" si="33">A66+0.1</f>
        <v>5.1999999999999993</v>
      </c>
      <c r="B67" s="185" t="s">
        <v>114</v>
      </c>
      <c r="C67" s="296"/>
      <c r="D67" s="216">
        <f t="shared" ref="D67:D69" si="34">SUM(E67+F67)</f>
        <v>0</v>
      </c>
      <c r="E67" s="222">
        <f t="shared" si="31"/>
        <v>0</v>
      </c>
      <c r="F67" s="217">
        <f t="shared" si="32"/>
        <v>0</v>
      </c>
      <c r="G67" s="198"/>
      <c r="H67" s="198"/>
      <c r="I67" s="198"/>
      <c r="J67" s="198"/>
      <c r="K67" s="198"/>
      <c r="L67" s="198"/>
      <c r="M67" s="198"/>
      <c r="N67" s="198"/>
      <c r="O67" s="198"/>
      <c r="P67" s="365"/>
      <c r="Q67" s="360"/>
      <c r="R67" s="198"/>
      <c r="S67" s="198"/>
      <c r="T67" s="361"/>
    </row>
    <row r="68" spans="1:20" ht="13">
      <c r="A68" s="47">
        <f t="shared" si="33"/>
        <v>5.2999999999999989</v>
      </c>
      <c r="B68" s="203" t="s">
        <v>115</v>
      </c>
      <c r="C68" s="296"/>
      <c r="D68" s="216">
        <f t="shared" si="34"/>
        <v>0</v>
      </c>
      <c r="E68" s="222">
        <f t="shared" si="31"/>
        <v>0</v>
      </c>
      <c r="F68" s="217">
        <f t="shared" si="32"/>
        <v>0</v>
      </c>
      <c r="G68" s="197"/>
      <c r="H68" s="197"/>
      <c r="I68" s="197"/>
      <c r="J68" s="197"/>
      <c r="K68" s="197"/>
      <c r="L68" s="197"/>
      <c r="M68" s="197"/>
      <c r="N68" s="197"/>
      <c r="O68" s="197"/>
      <c r="P68" s="364"/>
      <c r="Q68" s="358"/>
      <c r="R68" s="197"/>
      <c r="S68" s="197"/>
      <c r="T68" s="359"/>
    </row>
    <row r="69" spans="1:20" ht="12.5">
      <c r="A69" s="47">
        <f t="shared" si="33"/>
        <v>5.3999999999999986</v>
      </c>
      <c r="B69" s="185" t="s">
        <v>116</v>
      </c>
      <c r="C69" s="296"/>
      <c r="D69" s="216">
        <f t="shared" si="34"/>
        <v>0</v>
      </c>
      <c r="E69" s="222">
        <f t="shared" si="31"/>
        <v>0</v>
      </c>
      <c r="F69" s="217">
        <f t="shared" si="32"/>
        <v>0</v>
      </c>
      <c r="G69" s="198"/>
      <c r="H69" s="198"/>
      <c r="I69" s="198"/>
      <c r="J69" s="198"/>
      <c r="K69" s="198"/>
      <c r="L69" s="198"/>
      <c r="M69" s="198"/>
      <c r="N69" s="198"/>
      <c r="O69" s="198"/>
      <c r="P69" s="365"/>
      <c r="Q69" s="360"/>
      <c r="R69" s="198"/>
      <c r="S69" s="198"/>
      <c r="T69" s="361"/>
    </row>
    <row r="70" spans="1:20" ht="12.5">
      <c r="A70" s="47">
        <f t="shared" si="33"/>
        <v>5.4999999999999982</v>
      </c>
      <c r="B70" s="193" t="s">
        <v>117</v>
      </c>
      <c r="C70" s="296"/>
      <c r="D70" s="218">
        <f>SUM(E70+F70)</f>
        <v>0</v>
      </c>
      <c r="E70" s="222">
        <f t="shared" si="31"/>
        <v>0</v>
      </c>
      <c r="F70" s="217">
        <f t="shared" si="32"/>
        <v>0</v>
      </c>
      <c r="G70" s="197"/>
      <c r="H70" s="197"/>
      <c r="I70" s="197"/>
      <c r="J70" s="197"/>
      <c r="K70" s="197"/>
      <c r="L70" s="197"/>
      <c r="M70" s="197"/>
      <c r="N70" s="197"/>
      <c r="O70" s="197"/>
      <c r="P70" s="364"/>
      <c r="Q70" s="358"/>
      <c r="R70" s="197"/>
      <c r="S70" s="197"/>
      <c r="T70" s="359"/>
    </row>
    <row r="71" spans="1:20" ht="13">
      <c r="A71" s="47">
        <f t="shared" si="33"/>
        <v>5.5999999999999979</v>
      </c>
      <c r="B71" s="185" t="s">
        <v>118</v>
      </c>
      <c r="C71" s="296"/>
      <c r="D71" s="220">
        <f t="shared" ref="D71:D76" si="35">SUM(E71+F71)</f>
        <v>0</v>
      </c>
      <c r="E71" s="222">
        <f t="shared" si="31"/>
        <v>0</v>
      </c>
      <c r="F71" s="217">
        <f t="shared" si="32"/>
        <v>0</v>
      </c>
      <c r="G71" s="198"/>
      <c r="H71" s="198"/>
      <c r="I71" s="198"/>
      <c r="J71" s="198"/>
      <c r="K71" s="198"/>
      <c r="L71" s="198"/>
      <c r="M71" s="198"/>
      <c r="N71" s="198"/>
      <c r="O71" s="198"/>
      <c r="P71" s="365"/>
      <c r="Q71" s="360"/>
      <c r="R71" s="198"/>
      <c r="S71" s="198"/>
      <c r="T71" s="361"/>
    </row>
    <row r="72" spans="1:20" ht="12.5">
      <c r="A72" s="47">
        <f t="shared" si="33"/>
        <v>5.6999999999999975</v>
      </c>
      <c r="B72" s="193" t="s">
        <v>119</v>
      </c>
      <c r="C72" s="296"/>
      <c r="D72" s="218">
        <f t="shared" si="35"/>
        <v>0</v>
      </c>
      <c r="E72" s="222">
        <f t="shared" si="31"/>
        <v>0</v>
      </c>
      <c r="F72" s="217">
        <f t="shared" si="32"/>
        <v>0</v>
      </c>
      <c r="G72" s="197"/>
      <c r="H72" s="197"/>
      <c r="I72" s="197"/>
      <c r="J72" s="197"/>
      <c r="K72" s="197"/>
      <c r="L72" s="197"/>
      <c r="M72" s="197"/>
      <c r="N72" s="197"/>
      <c r="O72" s="197"/>
      <c r="P72" s="364"/>
      <c r="Q72" s="358"/>
      <c r="R72" s="197"/>
      <c r="S72" s="197"/>
      <c r="T72" s="359"/>
    </row>
    <row r="73" spans="1:20" ht="12.5">
      <c r="A73" s="47">
        <f t="shared" si="33"/>
        <v>5.7999999999999972</v>
      </c>
      <c r="B73" s="193" t="s">
        <v>120</v>
      </c>
      <c r="C73" s="296"/>
      <c r="D73" s="220">
        <f t="shared" si="35"/>
        <v>0</v>
      </c>
      <c r="E73" s="222">
        <f t="shared" si="31"/>
        <v>0</v>
      </c>
      <c r="F73" s="217">
        <f t="shared" si="32"/>
        <v>0</v>
      </c>
      <c r="G73" s="198"/>
      <c r="H73" s="198"/>
      <c r="I73" s="198"/>
      <c r="J73" s="198"/>
      <c r="K73" s="198"/>
      <c r="L73" s="198"/>
      <c r="M73" s="198"/>
      <c r="N73" s="198"/>
      <c r="O73" s="198"/>
      <c r="P73" s="365"/>
      <c r="Q73" s="360"/>
      <c r="R73" s="198"/>
      <c r="S73" s="198"/>
      <c r="T73" s="361"/>
    </row>
    <row r="74" spans="1:20" ht="12.5">
      <c r="A74" s="47">
        <f t="shared" si="33"/>
        <v>5.8999999999999968</v>
      </c>
      <c r="B74" s="193" t="s">
        <v>121</v>
      </c>
      <c r="C74" s="296"/>
      <c r="D74" s="218">
        <f t="shared" si="35"/>
        <v>0</v>
      </c>
      <c r="E74" s="222">
        <f t="shared" si="31"/>
        <v>0</v>
      </c>
      <c r="F74" s="217">
        <f t="shared" si="32"/>
        <v>0</v>
      </c>
      <c r="G74" s="197"/>
      <c r="H74" s="197"/>
      <c r="I74" s="197"/>
      <c r="J74" s="197"/>
      <c r="K74" s="197"/>
      <c r="L74" s="197"/>
      <c r="M74" s="197"/>
      <c r="N74" s="197"/>
      <c r="O74" s="197"/>
      <c r="P74" s="364"/>
      <c r="Q74" s="358"/>
      <c r="R74" s="197"/>
      <c r="S74" s="197"/>
      <c r="T74" s="359"/>
    </row>
    <row r="75" spans="1:20" ht="13">
      <c r="A75" s="320">
        <v>5.1100000000000003</v>
      </c>
      <c r="B75" s="204" t="s">
        <v>122</v>
      </c>
      <c r="C75" s="298"/>
      <c r="D75" s="221">
        <f t="shared" si="35"/>
        <v>0</v>
      </c>
      <c r="E75" s="222">
        <f t="shared" si="31"/>
        <v>0</v>
      </c>
      <c r="F75" s="217">
        <f t="shared" si="32"/>
        <v>0</v>
      </c>
      <c r="G75" s="198"/>
      <c r="H75" s="198"/>
      <c r="I75" s="198"/>
      <c r="J75" s="198"/>
      <c r="K75" s="198"/>
      <c r="L75" s="198"/>
      <c r="M75" s="198"/>
      <c r="N75" s="198"/>
      <c r="O75" s="198"/>
      <c r="P75" s="365"/>
      <c r="Q75" s="360"/>
      <c r="R75" s="198"/>
      <c r="S75" s="198"/>
      <c r="T75" s="361"/>
    </row>
    <row r="76" spans="1:20" ht="12.5">
      <c r="A76" s="179">
        <f>A75+0.01</f>
        <v>5.12</v>
      </c>
      <c r="B76" s="194" t="s">
        <v>123</v>
      </c>
      <c r="C76" s="300"/>
      <c r="D76" s="224">
        <f t="shared" si="35"/>
        <v>0</v>
      </c>
      <c r="E76" s="222">
        <f t="shared" si="31"/>
        <v>0</v>
      </c>
      <c r="F76" s="217">
        <f t="shared" si="32"/>
        <v>0</v>
      </c>
      <c r="G76" s="198"/>
      <c r="H76" s="198"/>
      <c r="I76" s="198"/>
      <c r="J76" s="198"/>
      <c r="K76" s="198"/>
      <c r="L76" s="198"/>
      <c r="M76" s="198"/>
      <c r="N76" s="198"/>
      <c r="O76" s="198"/>
      <c r="P76" s="365"/>
      <c r="Q76" s="360"/>
      <c r="R76" s="198"/>
      <c r="S76" s="198"/>
      <c r="T76" s="361"/>
    </row>
    <row r="77" spans="1:20" ht="12.5">
      <c r="A77" s="26"/>
      <c r="B77" s="26"/>
      <c r="C77" s="26"/>
      <c r="D77" s="192"/>
      <c r="E77" s="192"/>
      <c r="F77" s="192"/>
      <c r="G77" s="192"/>
      <c r="H77" s="192"/>
      <c r="I77" s="192"/>
      <c r="J77" s="192"/>
      <c r="K77" s="192"/>
      <c r="L77" s="192"/>
      <c r="M77" s="192"/>
      <c r="N77" s="192"/>
      <c r="O77" s="192"/>
      <c r="P77" s="192"/>
      <c r="Q77" s="418"/>
      <c r="R77" s="192"/>
      <c r="S77" s="192"/>
      <c r="T77" s="419"/>
    </row>
    <row r="78" spans="1:20" ht="39.5" customHeight="1">
      <c r="A78" s="46">
        <v>6</v>
      </c>
      <c r="B78" s="249" t="s">
        <v>130</v>
      </c>
      <c r="C78" s="227" t="s">
        <v>311</v>
      </c>
      <c r="D78" s="219">
        <f>SUM(D79:D83)</f>
        <v>0</v>
      </c>
      <c r="E78" s="219">
        <f>SUM(E79:E83)</f>
        <v>0</v>
      </c>
      <c r="F78" s="219">
        <f>SUM(F79:F83)</f>
        <v>0</v>
      </c>
      <c r="G78" s="191">
        <f>SUM(G79:G83)</f>
        <v>0</v>
      </c>
      <c r="H78" s="191">
        <f t="shared" ref="H78:R78" si="36">SUM(H79:H83)</f>
        <v>0</v>
      </c>
      <c r="I78" s="191">
        <f t="shared" si="36"/>
        <v>0</v>
      </c>
      <c r="J78" s="191">
        <f t="shared" si="36"/>
        <v>0</v>
      </c>
      <c r="K78" s="191">
        <f t="shared" si="36"/>
        <v>0</v>
      </c>
      <c r="L78" s="191">
        <f t="shared" si="36"/>
        <v>0</v>
      </c>
      <c r="M78" s="191">
        <f t="shared" si="36"/>
        <v>0</v>
      </c>
      <c r="N78" s="191">
        <f t="shared" si="36"/>
        <v>0</v>
      </c>
      <c r="O78" s="191">
        <f t="shared" si="36"/>
        <v>0</v>
      </c>
      <c r="P78" s="433">
        <f t="shared" si="36"/>
        <v>0</v>
      </c>
      <c r="Q78" s="420">
        <f t="shared" si="36"/>
        <v>0</v>
      </c>
      <c r="R78" s="191">
        <f t="shared" si="36"/>
        <v>0</v>
      </c>
      <c r="S78" s="191">
        <f>SUM(S79:S83)</f>
        <v>0</v>
      </c>
      <c r="T78" s="421">
        <f t="shared" ref="T78" si="37">SUM(T79:T83)</f>
        <v>0</v>
      </c>
    </row>
    <row r="79" spans="1:20" ht="25">
      <c r="A79" s="195">
        <v>6.1</v>
      </c>
      <c r="B79" s="304" t="s">
        <v>312</v>
      </c>
      <c r="C79" s="301"/>
      <c r="D79" s="223">
        <f t="shared" ref="D79:D82" si="38">SUM(E79+F79)</f>
        <v>0</v>
      </c>
      <c r="E79" s="222">
        <f t="shared" ref="E79:E83" si="39">SUM(G79,I79,K79,M79,O79,Q79,S79)</f>
        <v>0</v>
      </c>
      <c r="F79" s="217">
        <f t="shared" ref="F79:F83" si="40">SUM(H79,J79,L79,N79,P79,R79,T79)</f>
        <v>0</v>
      </c>
      <c r="G79" s="197"/>
      <c r="H79" s="197"/>
      <c r="I79" s="197"/>
      <c r="J79" s="197"/>
      <c r="K79" s="197"/>
      <c r="L79" s="197"/>
      <c r="M79" s="197"/>
      <c r="N79" s="197"/>
      <c r="O79" s="197"/>
      <c r="P79" s="364"/>
      <c r="Q79" s="358"/>
      <c r="R79" s="197"/>
      <c r="S79" s="197"/>
      <c r="T79" s="359"/>
    </row>
    <row r="80" spans="1:20" ht="12.5">
      <c r="A80" s="195" t="s">
        <v>309</v>
      </c>
      <c r="B80" s="319" t="s">
        <v>314</v>
      </c>
      <c r="C80" s="302"/>
      <c r="D80" s="223">
        <f t="shared" si="38"/>
        <v>0</v>
      </c>
      <c r="E80" s="222">
        <f t="shared" si="39"/>
        <v>0</v>
      </c>
      <c r="F80" s="217">
        <f t="shared" si="40"/>
        <v>0</v>
      </c>
      <c r="G80" s="197"/>
      <c r="H80" s="197"/>
      <c r="I80" s="197"/>
      <c r="J80" s="197"/>
      <c r="K80" s="197"/>
      <c r="L80" s="197"/>
      <c r="M80" s="197"/>
      <c r="N80" s="197"/>
      <c r="O80" s="197"/>
      <c r="P80" s="364"/>
      <c r="Q80" s="358"/>
      <c r="R80" s="197"/>
      <c r="S80" s="197"/>
      <c r="T80" s="359"/>
    </row>
    <row r="81" spans="1:20" ht="12.5">
      <c r="A81" s="195" t="s">
        <v>310</v>
      </c>
      <c r="B81" s="319" t="s">
        <v>313</v>
      </c>
      <c r="C81" s="302"/>
      <c r="D81" s="223"/>
      <c r="E81" s="222"/>
      <c r="F81" s="217"/>
      <c r="G81" s="197"/>
      <c r="H81" s="197"/>
      <c r="I81" s="197"/>
      <c r="J81" s="197"/>
      <c r="K81" s="197"/>
      <c r="L81" s="197"/>
      <c r="M81" s="197"/>
      <c r="N81" s="197"/>
      <c r="O81" s="197"/>
      <c r="P81" s="364"/>
      <c r="Q81" s="358"/>
      <c r="R81" s="197"/>
      <c r="S81" s="197"/>
      <c r="T81" s="359"/>
    </row>
    <row r="82" spans="1:20" ht="12.5">
      <c r="A82" s="195">
        <v>6.3</v>
      </c>
      <c r="B82" s="319" t="s">
        <v>315</v>
      </c>
      <c r="C82" s="302"/>
      <c r="D82" s="223">
        <f t="shared" si="38"/>
        <v>0</v>
      </c>
      <c r="E82" s="222">
        <f t="shared" si="39"/>
        <v>0</v>
      </c>
      <c r="F82" s="217">
        <f t="shared" si="40"/>
        <v>0</v>
      </c>
      <c r="G82" s="197"/>
      <c r="H82" s="197"/>
      <c r="I82" s="197"/>
      <c r="J82" s="197"/>
      <c r="K82" s="197"/>
      <c r="L82" s="197"/>
      <c r="M82" s="197"/>
      <c r="N82" s="197"/>
      <c r="O82" s="197"/>
      <c r="P82" s="364"/>
      <c r="Q82" s="358"/>
      <c r="R82" s="197"/>
      <c r="S82" s="197"/>
      <c r="T82" s="359"/>
    </row>
    <row r="83" spans="1:20" s="178" customFormat="1" ht="12.5">
      <c r="A83" s="195">
        <v>6.4</v>
      </c>
      <c r="B83" s="294" t="s">
        <v>131</v>
      </c>
      <c r="C83" s="303"/>
      <c r="D83" s="223">
        <f t="shared" ref="D83" si="41">SUM(E83+F83)</f>
        <v>0</v>
      </c>
      <c r="E83" s="222">
        <f t="shared" si="39"/>
        <v>0</v>
      </c>
      <c r="F83" s="217">
        <f t="shared" si="40"/>
        <v>0</v>
      </c>
      <c r="G83" s="295"/>
      <c r="H83" s="295"/>
      <c r="I83" s="295"/>
      <c r="J83" s="295"/>
      <c r="K83" s="295"/>
      <c r="L83" s="295"/>
      <c r="M83" s="295"/>
      <c r="N83" s="295"/>
      <c r="O83" s="295"/>
      <c r="P83" s="434"/>
      <c r="Q83" s="422"/>
      <c r="R83" s="295"/>
      <c r="S83" s="295"/>
      <c r="T83" s="423"/>
    </row>
    <row r="84" spans="1:20" ht="12.5">
      <c r="A84" s="26"/>
      <c r="B84" s="26"/>
      <c r="C84" s="26"/>
      <c r="D84" s="192"/>
      <c r="E84" s="192"/>
      <c r="F84" s="192"/>
      <c r="G84" s="192"/>
      <c r="H84" s="192"/>
      <c r="I84" s="192"/>
      <c r="J84" s="192"/>
      <c r="K84" s="192"/>
      <c r="L84" s="192"/>
      <c r="M84" s="192"/>
      <c r="N84" s="192"/>
      <c r="O84" s="192"/>
      <c r="P84" s="192"/>
      <c r="Q84" s="418"/>
      <c r="R84" s="192"/>
      <c r="S84" s="192"/>
      <c r="T84" s="419"/>
    </row>
    <row r="85" spans="1:20" ht="13">
      <c r="A85" s="42">
        <v>7</v>
      </c>
      <c r="B85" s="27" t="s">
        <v>132</v>
      </c>
      <c r="C85" s="28"/>
      <c r="D85" s="132">
        <f>SUM(E85+F85)</f>
        <v>0</v>
      </c>
      <c r="E85" s="132">
        <f>SUM(E13,E26,E39,E52,E65,E78)</f>
        <v>0</v>
      </c>
      <c r="F85" s="132">
        <f>SUM(F13,F26,F39,F52,F65,F78)</f>
        <v>0</v>
      </c>
      <c r="G85" s="133">
        <f t="shared" ref="G85:P85" si="42">G13+G26+G39+G52+G65+G78</f>
        <v>0</v>
      </c>
      <c r="H85" s="133">
        <f t="shared" si="42"/>
        <v>0</v>
      </c>
      <c r="I85" s="133">
        <f t="shared" si="42"/>
        <v>0</v>
      </c>
      <c r="J85" s="133">
        <f t="shared" si="42"/>
        <v>0</v>
      </c>
      <c r="K85" s="133">
        <f t="shared" si="42"/>
        <v>0</v>
      </c>
      <c r="L85" s="133">
        <f t="shared" si="42"/>
        <v>0</v>
      </c>
      <c r="M85" s="133">
        <f t="shared" si="42"/>
        <v>0</v>
      </c>
      <c r="N85" s="133">
        <f t="shared" si="42"/>
        <v>0</v>
      </c>
      <c r="O85" s="133">
        <f t="shared" si="42"/>
        <v>0</v>
      </c>
      <c r="P85" s="435">
        <f t="shared" si="42"/>
        <v>0</v>
      </c>
      <c r="Q85" s="424">
        <f t="shared" ref="Q85:T85" si="43">Q13+Q26+Q39+Q52+Q65+Q78</f>
        <v>0</v>
      </c>
      <c r="R85" s="133">
        <f t="shared" si="43"/>
        <v>0</v>
      </c>
      <c r="S85" s="133">
        <f t="shared" si="43"/>
        <v>0</v>
      </c>
      <c r="T85" s="425">
        <f t="shared" si="43"/>
        <v>0</v>
      </c>
    </row>
    <row r="86" spans="1:20" ht="12.5">
      <c r="A86" s="47"/>
      <c r="D86" s="131"/>
      <c r="E86" s="131"/>
      <c r="F86" s="131"/>
      <c r="G86" s="131"/>
      <c r="H86" s="131"/>
      <c r="I86" s="131"/>
      <c r="J86" s="131"/>
      <c r="K86" s="131"/>
      <c r="L86" s="131"/>
      <c r="M86" s="131"/>
      <c r="N86" s="131"/>
      <c r="O86" s="131"/>
      <c r="P86" s="131"/>
      <c r="Q86" s="426"/>
      <c r="R86" s="131"/>
      <c r="S86" s="131"/>
      <c r="T86" s="427"/>
    </row>
    <row r="87" spans="1:20" ht="12.5">
      <c r="A87" s="225">
        <v>8</v>
      </c>
      <c r="B87" s="200" t="s">
        <v>133</v>
      </c>
      <c r="C87" s="305"/>
      <c r="D87" s="223">
        <f>SUM(E87+F87)</f>
        <v>0</v>
      </c>
      <c r="E87" s="222">
        <f>SUM(G87,I87,K87,M87,O87,Q87,S87)</f>
        <v>0</v>
      </c>
      <c r="F87" s="217">
        <f t="shared" ref="F87" si="44">SUM(H87,J87,L87,N87,P87,R87,T87)</f>
        <v>0</v>
      </c>
      <c r="G87" s="198"/>
      <c r="H87" s="198"/>
      <c r="I87" s="198"/>
      <c r="J87" s="198"/>
      <c r="K87" s="198"/>
      <c r="L87" s="198"/>
      <c r="M87" s="198"/>
      <c r="N87" s="198"/>
      <c r="O87" s="198"/>
      <c r="P87" s="365"/>
      <c r="Q87" s="360"/>
      <c r="R87" s="198"/>
      <c r="S87" s="198"/>
      <c r="T87" s="361"/>
    </row>
    <row r="88" spans="1:20" s="176" customFormat="1" ht="12.5">
      <c r="A88" s="169"/>
      <c r="B88" s="170"/>
      <c r="C88" s="171"/>
      <c r="D88" s="172"/>
      <c r="E88" s="173"/>
      <c r="F88" s="174"/>
      <c r="G88" s="172"/>
      <c r="H88" s="175"/>
      <c r="I88" s="173"/>
      <c r="J88" s="175"/>
      <c r="K88" s="172"/>
      <c r="L88" s="175"/>
      <c r="M88" s="172"/>
      <c r="N88" s="175"/>
      <c r="O88" s="172"/>
      <c r="P88" s="436"/>
      <c r="Q88" s="428"/>
      <c r="R88" s="175"/>
      <c r="S88" s="172"/>
      <c r="T88" s="429"/>
    </row>
    <row r="89" spans="1:20" ht="13">
      <c r="A89" s="42">
        <v>9</v>
      </c>
      <c r="B89" s="27" t="s">
        <v>134</v>
      </c>
      <c r="C89" s="28"/>
      <c r="D89" s="132">
        <f>SUM(D85+D87)</f>
        <v>0</v>
      </c>
      <c r="E89" s="132">
        <f>SUM(E85+E87)</f>
        <v>0</v>
      </c>
      <c r="F89" s="132">
        <f>SUM(F85+F87)</f>
        <v>0</v>
      </c>
      <c r="G89" s="133">
        <f t="shared" ref="G89:P89" si="45">G85+G87</f>
        <v>0</v>
      </c>
      <c r="H89" s="133">
        <f t="shared" si="45"/>
        <v>0</v>
      </c>
      <c r="I89" s="133">
        <f t="shared" si="45"/>
        <v>0</v>
      </c>
      <c r="J89" s="133">
        <f t="shared" si="45"/>
        <v>0</v>
      </c>
      <c r="K89" s="133">
        <f t="shared" si="45"/>
        <v>0</v>
      </c>
      <c r="L89" s="133">
        <f t="shared" si="45"/>
        <v>0</v>
      </c>
      <c r="M89" s="133">
        <f t="shared" si="45"/>
        <v>0</v>
      </c>
      <c r="N89" s="133">
        <f t="shared" si="45"/>
        <v>0</v>
      </c>
      <c r="O89" s="133">
        <f t="shared" si="45"/>
        <v>0</v>
      </c>
      <c r="P89" s="435">
        <f t="shared" si="45"/>
        <v>0</v>
      </c>
      <c r="Q89" s="430">
        <f t="shared" ref="Q89:T89" si="46">Q85+Q87</f>
        <v>0</v>
      </c>
      <c r="R89" s="431">
        <f t="shared" si="46"/>
        <v>0</v>
      </c>
      <c r="S89" s="431">
        <f t="shared" si="46"/>
        <v>0</v>
      </c>
      <c r="T89" s="432">
        <f t="shared" si="46"/>
        <v>0</v>
      </c>
    </row>
    <row r="91" spans="1:20" ht="13">
      <c r="B91" s="7" t="s">
        <v>135</v>
      </c>
    </row>
    <row r="92" spans="1:20" ht="12.5"/>
    <row r="93" spans="1:20" ht="14.5">
      <c r="A93" s="442">
        <v>10</v>
      </c>
      <c r="B93" s="544" t="s">
        <v>136</v>
      </c>
      <c r="C93" s="545"/>
      <c r="D93" s="443" t="str">
        <f>IFERROR(E89/D89,"-")</f>
        <v>-</v>
      </c>
      <c r="E93" s="20" t="s">
        <v>137</v>
      </c>
    </row>
    <row r="94" spans="1:20" ht="14.5">
      <c r="A94" s="442">
        <v>11</v>
      </c>
      <c r="B94" s="546" t="s">
        <v>138</v>
      </c>
      <c r="C94" s="545"/>
      <c r="D94" s="443" t="str">
        <f>IFERROR(E87/E85,"-")</f>
        <v>-</v>
      </c>
      <c r="E94" s="20" t="s">
        <v>139</v>
      </c>
    </row>
    <row r="95" spans="1:20" ht="14.5">
      <c r="A95" s="442">
        <v>12</v>
      </c>
      <c r="B95" s="546" t="s">
        <v>140</v>
      </c>
      <c r="C95" s="546"/>
      <c r="D95" s="443" t="str">
        <f>IFERROR(F87/F85,"-")</f>
        <v>-</v>
      </c>
      <c r="E95" s="20" t="s">
        <v>141</v>
      </c>
    </row>
    <row r="96" spans="1:20" ht="13">
      <c r="B96" s="226" t="s">
        <v>142</v>
      </c>
    </row>
    <row r="98" spans="1:16" ht="12.5"/>
    <row r="99" spans="1:16" ht="15" customHeight="1">
      <c r="B99" s="182" t="s">
        <v>143</v>
      </c>
      <c r="H99" s="573" t="s">
        <v>144</v>
      </c>
      <c r="I99" s="574"/>
      <c r="J99" s="574"/>
      <c r="K99" s="574"/>
    </row>
    <row r="100" spans="1:16" ht="16" customHeight="1">
      <c r="B100" s="547" t="s">
        <v>145</v>
      </c>
      <c r="C100" s="548"/>
      <c r="D100" s="73" t="s">
        <v>108</v>
      </c>
      <c r="E100" s="62" t="s">
        <v>109</v>
      </c>
      <c r="F100" s="62" t="s">
        <v>110</v>
      </c>
      <c r="H100" s="549" t="s">
        <v>146</v>
      </c>
      <c r="I100" s="550"/>
      <c r="J100" s="551"/>
      <c r="K100" s="552" t="s">
        <v>147</v>
      </c>
      <c r="L100" s="552"/>
      <c r="M100" s="550" t="s">
        <v>148</v>
      </c>
      <c r="N100" s="584"/>
      <c r="O100" s="550" t="s">
        <v>149</v>
      </c>
      <c r="P100" s="551"/>
    </row>
    <row r="101" spans="1:16" ht="15" customHeight="1">
      <c r="A101" s="70"/>
      <c r="B101" s="277" t="str">
        <f>B13</f>
        <v>Sub-Goal 1 Total</v>
      </c>
      <c r="C101" s="278"/>
      <c r="D101" s="282">
        <f>SUM(E101+F101)</f>
        <v>0</v>
      </c>
      <c r="E101" s="283">
        <f>+E13</f>
        <v>0</v>
      </c>
      <c r="F101" s="283">
        <f>+F13</f>
        <v>0</v>
      </c>
      <c r="H101" s="557" t="s">
        <v>113</v>
      </c>
      <c r="I101" s="558"/>
      <c r="J101" s="559"/>
      <c r="K101" s="556">
        <f>M101+O101</f>
        <v>0</v>
      </c>
      <c r="L101" s="556"/>
      <c r="M101" s="581">
        <f>SUMIF($B$13:$B$89,H101,$E$13:$E$89)</f>
        <v>0</v>
      </c>
      <c r="N101" s="583"/>
      <c r="O101" s="581">
        <f>SUMIF($B$13:$B$89,H101,$F$13:$F$89)</f>
        <v>0</v>
      </c>
      <c r="P101" s="582"/>
    </row>
    <row r="102" spans="1:16" ht="14.25" customHeight="1">
      <c r="A102" s="70"/>
      <c r="B102" s="279" t="str">
        <f>B26</f>
        <v>Sub-Goal 2 Total</v>
      </c>
      <c r="C102" s="280"/>
      <c r="D102" s="284">
        <f>SUM(E102+F102)</f>
        <v>0</v>
      </c>
      <c r="E102" s="283">
        <f>+E26</f>
        <v>0</v>
      </c>
      <c r="F102" s="283">
        <f>+F26</f>
        <v>0</v>
      </c>
      <c r="H102" s="557" t="s">
        <v>114</v>
      </c>
      <c r="I102" s="558"/>
      <c r="J102" s="559"/>
      <c r="K102" s="556">
        <f t="shared" ref="K102:K109" si="47">M102+O102</f>
        <v>0</v>
      </c>
      <c r="L102" s="556"/>
      <c r="M102" s="581">
        <f>SUMIF($B$13:$B$89,H102,$E$13:$E$89)</f>
        <v>0</v>
      </c>
      <c r="N102" s="583"/>
      <c r="O102" s="581">
        <f>SUMIF($B$13:$B$89,H102,$F$13:$F$89)</f>
        <v>0</v>
      </c>
      <c r="P102" s="582"/>
    </row>
    <row r="103" spans="1:16" ht="14.25" customHeight="1">
      <c r="A103" s="70"/>
      <c r="B103" s="279" t="str">
        <f>B39</f>
        <v>Sub-Goal 3 Total</v>
      </c>
      <c r="C103" s="280"/>
      <c r="D103" s="284">
        <f t="shared" ref="D103:D104" si="48">SUM(E103+F103)</f>
        <v>0</v>
      </c>
      <c r="E103" s="283">
        <f>E39</f>
        <v>0</v>
      </c>
      <c r="F103" s="283">
        <f>F39</f>
        <v>0</v>
      </c>
      <c r="H103" s="557" t="s">
        <v>150</v>
      </c>
      <c r="I103" s="558"/>
      <c r="J103" s="559"/>
      <c r="K103" s="556">
        <f t="shared" si="47"/>
        <v>0</v>
      </c>
      <c r="L103" s="556"/>
      <c r="M103" s="581">
        <f>SUMIF($B$13:$B$89,H103,$E$13:$E$89)</f>
        <v>0</v>
      </c>
      <c r="N103" s="583"/>
      <c r="O103" s="581">
        <f>SUMIF($B$13:$B$89,H103,$F$13:$F$89)</f>
        <v>0</v>
      </c>
      <c r="P103" s="582"/>
    </row>
    <row r="104" spans="1:16" ht="14.25" customHeight="1">
      <c r="A104" s="70"/>
      <c r="B104" s="279" t="str">
        <f>B52</f>
        <v>Acceleration &amp; Engagement activities</v>
      </c>
      <c r="C104" s="280"/>
      <c r="D104" s="284">
        <f t="shared" si="48"/>
        <v>0</v>
      </c>
      <c r="E104" s="283">
        <f>E52</f>
        <v>0</v>
      </c>
      <c r="F104" s="283">
        <f>F52</f>
        <v>0</v>
      </c>
      <c r="H104" s="557" t="s">
        <v>116</v>
      </c>
      <c r="I104" s="558"/>
      <c r="J104" s="559"/>
      <c r="K104" s="556">
        <f t="shared" si="47"/>
        <v>0</v>
      </c>
      <c r="L104" s="556"/>
      <c r="M104" s="581">
        <f>SUMIF($B$13:$B$89,H104,$E$13:$E$89)</f>
        <v>0</v>
      </c>
      <c r="N104" s="583"/>
      <c r="O104" s="581">
        <f>SUMIF($B$13:$B$89,H104,$F$13:$F$89)</f>
        <v>0</v>
      </c>
      <c r="P104" s="582"/>
    </row>
    <row r="105" spans="1:16" ht="14.15" customHeight="1">
      <c r="A105" s="70"/>
      <c r="B105" s="279" t="str">
        <f>B65</f>
        <v>Reporting</v>
      </c>
      <c r="C105" s="280"/>
      <c r="D105" s="284">
        <f>SUM(E105+F105)</f>
        <v>0</v>
      </c>
      <c r="E105" s="283">
        <f>E65</f>
        <v>0</v>
      </c>
      <c r="F105" s="283">
        <f>F65</f>
        <v>0</v>
      </c>
      <c r="H105" s="557" t="s">
        <v>117</v>
      </c>
      <c r="I105" s="558"/>
      <c r="J105" s="559"/>
      <c r="K105" s="556">
        <f t="shared" si="47"/>
        <v>0</v>
      </c>
      <c r="L105" s="556"/>
      <c r="M105" s="581">
        <f>SUMIF($B$13:$B$89,H105,$E$13:$E$89)</f>
        <v>0</v>
      </c>
      <c r="N105" s="583"/>
      <c r="O105" s="581">
        <f>SUMIF($B$13:$B$89,H105,$F$13:$F$89)</f>
        <v>0</v>
      </c>
      <c r="P105" s="582"/>
    </row>
    <row r="106" spans="1:16" ht="14.15" customHeight="1">
      <c r="A106" s="70"/>
      <c r="B106" s="279" t="str">
        <f>+B78</f>
        <v>Other mandatory activities</v>
      </c>
      <c r="C106" s="280"/>
      <c r="D106" s="284">
        <f>SUM(E106+F106)</f>
        <v>0</v>
      </c>
      <c r="E106" s="283">
        <f>+E78</f>
        <v>0</v>
      </c>
      <c r="F106" s="283">
        <f>+F78</f>
        <v>0</v>
      </c>
      <c r="H106" s="557" t="s">
        <v>151</v>
      </c>
      <c r="I106" s="558"/>
      <c r="J106" s="559"/>
      <c r="K106" s="556">
        <f t="shared" si="47"/>
        <v>0</v>
      </c>
      <c r="L106" s="556"/>
      <c r="M106" s="581">
        <f>SUMIF($B$13:$B$89,H106,$E$13:$E$89)</f>
        <v>0</v>
      </c>
      <c r="N106" s="583"/>
      <c r="O106" s="581">
        <f>SUMIF($B$13:$B$89,H106,$F$13:$F$89)</f>
        <v>0</v>
      </c>
      <c r="P106" s="582"/>
    </row>
    <row r="107" spans="1:16" ht="14.15" customHeight="1">
      <c r="A107" s="71"/>
      <c r="B107" s="279" t="str">
        <f>B87</f>
        <v>Gen &amp; Admin. Expenses</v>
      </c>
      <c r="C107" s="281"/>
      <c r="D107" s="284">
        <f>SUM(E107+F107)</f>
        <v>0</v>
      </c>
      <c r="E107" s="283">
        <f>E87</f>
        <v>0</v>
      </c>
      <c r="F107" s="283">
        <f>F87</f>
        <v>0</v>
      </c>
      <c r="H107" s="557" t="s">
        <v>119</v>
      </c>
      <c r="I107" s="558"/>
      <c r="J107" s="559"/>
      <c r="K107" s="556">
        <f t="shared" si="47"/>
        <v>0</v>
      </c>
      <c r="L107" s="556"/>
      <c r="M107" s="581">
        <f>SUMIF($B$13:$B$89,H107,$E$13:$E$89)</f>
        <v>0</v>
      </c>
      <c r="N107" s="583"/>
      <c r="O107" s="581">
        <f>SUMIF($B$13:$B$89,H107,$F$13:$F$89)</f>
        <v>0</v>
      </c>
      <c r="P107" s="582"/>
    </row>
    <row r="108" spans="1:16" ht="14.15" customHeight="1">
      <c r="A108" s="71"/>
      <c r="B108" s="27" t="s">
        <v>134</v>
      </c>
      <c r="C108" s="38"/>
      <c r="D108" s="37">
        <f>SUM(D101:D107)</f>
        <v>0</v>
      </c>
      <c r="E108" s="37">
        <f>SUM(E101:E107)</f>
        <v>0</v>
      </c>
      <c r="F108" s="37">
        <f>SUM(F101:F107)</f>
        <v>0</v>
      </c>
      <c r="H108" s="557" t="s">
        <v>120</v>
      </c>
      <c r="I108" s="558"/>
      <c r="J108" s="559"/>
      <c r="K108" s="556">
        <f t="shared" si="47"/>
        <v>0</v>
      </c>
      <c r="L108" s="556"/>
      <c r="M108" s="581">
        <f>SUMIF($B$13:$B$89,H108,$E$13:$E$89)</f>
        <v>0</v>
      </c>
      <c r="N108" s="583"/>
      <c r="O108" s="581">
        <f>SUMIF($B$13:$B$89,H108,$F$13:$F$89)</f>
        <v>0</v>
      </c>
      <c r="P108" s="582"/>
    </row>
    <row r="109" spans="1:16" ht="13" customHeight="1">
      <c r="H109" s="557" t="s">
        <v>121</v>
      </c>
      <c r="I109" s="558"/>
      <c r="J109" s="559"/>
      <c r="K109" s="556">
        <f t="shared" si="47"/>
        <v>0</v>
      </c>
      <c r="L109" s="556"/>
      <c r="M109" s="581">
        <f>SUMIF($B$13:$B$89,H109,$E$13:$E$89)</f>
        <v>0</v>
      </c>
      <c r="N109" s="583"/>
      <c r="O109" s="581">
        <f>SUMIF($B$13:$B$89,H109,$F$13:$F$89)</f>
        <v>0</v>
      </c>
      <c r="P109" s="582"/>
    </row>
    <row r="110" spans="1:16" ht="13" customHeight="1">
      <c r="H110" s="557" t="s">
        <v>152</v>
      </c>
      <c r="I110" s="558"/>
      <c r="J110" s="559"/>
      <c r="K110" s="556">
        <f t="shared" ref="K110:K111" si="49">M110+O110</f>
        <v>0</v>
      </c>
      <c r="L110" s="556"/>
      <c r="M110" s="581">
        <f>SUMIF($B$13:$B$89,H110,$E$13:$E$89)</f>
        <v>0</v>
      </c>
      <c r="N110" s="583"/>
      <c r="O110" s="581">
        <f>SUMIF($B$13:$B$89,H110,$F$13:$F$89)</f>
        <v>0</v>
      </c>
      <c r="P110" s="582"/>
    </row>
    <row r="111" spans="1:16" ht="13" customHeight="1">
      <c r="H111" s="557" t="s">
        <v>127</v>
      </c>
      <c r="I111" s="558"/>
      <c r="J111" s="559"/>
      <c r="K111" s="556">
        <f t="shared" si="49"/>
        <v>0</v>
      </c>
      <c r="L111" s="556"/>
      <c r="M111" s="581">
        <f>SUMIF($B$13:$B$89,H111,$E$13:$E$89)</f>
        <v>0</v>
      </c>
      <c r="N111" s="583"/>
      <c r="O111" s="581">
        <f>SUMIF($B$13:$B$89,H111,$F$13:$F$89)</f>
        <v>0</v>
      </c>
      <c r="P111" s="582"/>
    </row>
    <row r="112" spans="1:16" ht="21.75" customHeight="1">
      <c r="H112" s="557" t="str">
        <f>B79</f>
        <v xml:space="preserve">Enabling environment (Engagement with NP regarding policy and regulatory work) </v>
      </c>
      <c r="I112" s="558"/>
      <c r="J112" s="559"/>
      <c r="K112" s="556">
        <f t="shared" ref="K112:K115" si="50">M112+O112</f>
        <v>0</v>
      </c>
      <c r="L112" s="556"/>
      <c r="M112" s="581">
        <f>SUMIF($B$13:$B$89,H112,$E$13:$E$89)</f>
        <v>0</v>
      </c>
      <c r="N112" s="583"/>
      <c r="O112" s="581">
        <f>SUMIF($B$13:$B$89,H112,$F$13:$F$89)</f>
        <v>0</v>
      </c>
      <c r="P112" s="582"/>
    </row>
    <row r="113" spans="1:17" ht="13" customHeight="1">
      <c r="H113" s="557" t="str">
        <f>B80</f>
        <v>Knowledge product 1: Product on enabling systems work</v>
      </c>
      <c r="I113" s="558"/>
      <c r="J113" s="559"/>
      <c r="K113" s="556">
        <f t="shared" si="50"/>
        <v>0</v>
      </c>
      <c r="L113" s="556"/>
      <c r="M113" s="581">
        <f>SUMIF($B$13:$B$89,H113,$E$13:$E$89)</f>
        <v>0</v>
      </c>
      <c r="N113" s="583"/>
      <c r="O113" s="581">
        <f>SUMIF($B$13:$B$89,H113,$F$13:$F$89)</f>
        <v>0</v>
      </c>
      <c r="P113" s="582"/>
    </row>
    <row r="114" spans="1:17" ht="13" customHeight="1">
      <c r="H114" s="557" t="str">
        <f>B82</f>
        <v xml:space="preserve">Contingencies for the implementation of investor due diligence recommendations </v>
      </c>
      <c r="I114" s="558"/>
      <c r="J114" s="559"/>
      <c r="K114" s="556">
        <f t="shared" si="50"/>
        <v>0</v>
      </c>
      <c r="L114" s="556"/>
      <c r="M114" s="581">
        <f>SUMIF($B$13:$B$89,H114,$E$13:$E$89)</f>
        <v>0</v>
      </c>
      <c r="N114" s="583"/>
      <c r="O114" s="581">
        <f>SUMIF($B$13:$B$89,H114,$F$13:$F$89)</f>
        <v>0</v>
      </c>
      <c r="P114" s="582"/>
    </row>
    <row r="115" spans="1:17" ht="13" customHeight="1">
      <c r="H115" s="557" t="str">
        <f>B83</f>
        <v xml:space="preserve">ESG strategy (if required) </v>
      </c>
      <c r="I115" s="558"/>
      <c r="J115" s="559"/>
      <c r="K115" s="556">
        <f t="shared" si="50"/>
        <v>0</v>
      </c>
      <c r="L115" s="556"/>
      <c r="M115" s="581">
        <f>SUMIF($B$13:$B$89,H115,$E$13:$E$89)</f>
        <v>0</v>
      </c>
      <c r="N115" s="583"/>
      <c r="O115" s="581">
        <f>SUMIF($B$13:$B$89,H115,$F$13:$F$89)</f>
        <v>0</v>
      </c>
      <c r="P115" s="582"/>
    </row>
    <row r="116" spans="1:17" ht="13" customHeight="1">
      <c r="H116" s="557" t="str">
        <f>B87</f>
        <v>Gen &amp; Admin. Expenses</v>
      </c>
      <c r="I116" s="558"/>
      <c r="J116" s="559"/>
      <c r="K116" s="591">
        <f>M116+O116</f>
        <v>0</v>
      </c>
      <c r="L116" s="591"/>
      <c r="M116" s="592">
        <f>SUMIF($B$13:$B$89,H116,$E$13:$E$89)</f>
        <v>0</v>
      </c>
      <c r="N116" s="593"/>
      <c r="O116" s="581">
        <f>SUMIF($B$13:$B$89,H116,$F$13:$F$89)</f>
        <v>0</v>
      </c>
      <c r="P116" s="582"/>
    </row>
    <row r="117" spans="1:17" ht="14.5">
      <c r="A117" s="50"/>
      <c r="H117" s="201" t="s">
        <v>153</v>
      </c>
      <c r="I117" s="202"/>
      <c r="J117" s="285"/>
      <c r="K117" s="587">
        <f>+SUM(M117+O117)</f>
        <v>0</v>
      </c>
      <c r="L117" s="587"/>
      <c r="M117" s="588">
        <f>+SUM(M101:N116)</f>
        <v>0</v>
      </c>
      <c r="N117" s="589"/>
      <c r="O117" s="588">
        <f t="shared" ref="O117" si="51">+SUM(O101:P116)</f>
        <v>0</v>
      </c>
      <c r="P117" s="590"/>
    </row>
    <row r="118" spans="1:17" ht="14.5">
      <c r="D118"/>
      <c r="E118"/>
      <c r="F118"/>
    </row>
    <row r="119" spans="1:17" ht="46.5" customHeight="1">
      <c r="B119" s="483" t="s">
        <v>154</v>
      </c>
      <c r="C119" s="594" t="s">
        <v>155</v>
      </c>
      <c r="D119" s="594"/>
      <c r="E119" s="594"/>
      <c r="F119" s="451"/>
      <c r="G119" s="451"/>
      <c r="H119" s="451"/>
      <c r="I119" s="451"/>
      <c r="J119" s="451"/>
      <c r="K119" s="451"/>
      <c r="L119" s="451"/>
      <c r="M119" s="451"/>
      <c r="N119" s="451"/>
      <c r="O119" s="451"/>
      <c r="P119" s="451"/>
      <c r="Q119" s="451"/>
    </row>
    <row r="120" spans="1:17" ht="14.5">
      <c r="B120" s="446" t="s">
        <v>156</v>
      </c>
      <c r="C120" s="452" t="s">
        <v>157</v>
      </c>
      <c r="D120" s="447" t="s">
        <v>158</v>
      </c>
      <c r="E120" s="448" t="s">
        <v>159</v>
      </c>
      <c r="F120"/>
    </row>
    <row r="121" spans="1:17" ht="15.5">
      <c r="B121" s="453"/>
      <c r="C121" s="454"/>
      <c r="D121" s="456"/>
      <c r="E121" s="455"/>
      <c r="F121"/>
    </row>
    <row r="122" spans="1:17" ht="14.5">
      <c r="B122" s="449"/>
      <c r="C122" s="444"/>
      <c r="D122" s="456"/>
      <c r="E122" s="455"/>
      <c r="F122"/>
    </row>
    <row r="123" spans="1:17" ht="14.5">
      <c r="B123" s="449"/>
      <c r="C123" s="444"/>
      <c r="D123" s="456"/>
      <c r="E123" s="455"/>
      <c r="F123"/>
    </row>
    <row r="124" spans="1:17" ht="14.5">
      <c r="B124" s="449"/>
      <c r="C124" s="444"/>
      <c r="D124" s="456"/>
      <c r="E124" s="455"/>
      <c r="F124"/>
    </row>
    <row r="125" spans="1:17" ht="14.5">
      <c r="B125" s="449"/>
      <c r="C125" s="444"/>
      <c r="D125" s="456"/>
      <c r="E125" s="455"/>
      <c r="F125"/>
    </row>
    <row r="126" spans="1:17" ht="14.5">
      <c r="B126" s="449"/>
      <c r="C126" s="444"/>
      <c r="D126" s="456"/>
      <c r="E126" s="455"/>
      <c r="F126"/>
    </row>
    <row r="127" spans="1:17" ht="14.5">
      <c r="B127" s="449"/>
      <c r="C127" s="444"/>
      <c r="D127" s="456"/>
      <c r="E127" s="455"/>
      <c r="F127"/>
    </row>
    <row r="128" spans="1:17" ht="14.5">
      <c r="B128" s="449"/>
      <c r="C128" s="444"/>
      <c r="D128" s="456"/>
      <c r="E128" s="455"/>
      <c r="F128"/>
    </row>
    <row r="129" spans="2:20" ht="14.5">
      <c r="B129" s="450"/>
      <c r="C129" s="445"/>
      <c r="D129" s="459"/>
      <c r="E129" s="460"/>
      <c r="F129"/>
    </row>
    <row r="130" spans="2:20" ht="14.5">
      <c r="C130" s="446" t="s">
        <v>147</v>
      </c>
      <c r="D130" s="457">
        <f>+SUM(D121:D129)</f>
        <v>0</v>
      </c>
      <c r="E130" s="458">
        <f>+SUM(E121:E129)</f>
        <v>0</v>
      </c>
      <c r="F130"/>
    </row>
    <row r="131" spans="2:20" ht="14.5">
      <c r="D131"/>
      <c r="E131"/>
      <c r="F131"/>
    </row>
    <row r="132" spans="2:20" ht="29.25" customHeight="1">
      <c r="B132" s="484" t="s">
        <v>160</v>
      </c>
      <c r="C132" s="585" t="s">
        <v>161</v>
      </c>
      <c r="D132" s="586"/>
      <c r="E132" s="586"/>
      <c r="F132" s="586"/>
      <c r="G132" s="586"/>
      <c r="H132" s="586"/>
      <c r="I132" s="586"/>
      <c r="J132" s="586"/>
      <c r="K132" s="586"/>
      <c r="L132" s="586"/>
      <c r="M132" s="586"/>
      <c r="N132" s="586"/>
      <c r="O132" s="586"/>
      <c r="P132" s="586"/>
      <c r="Q132" s="586"/>
    </row>
    <row r="133" spans="2:20" ht="24" customHeight="1">
      <c r="C133" s="567" t="s">
        <v>162</v>
      </c>
      <c r="D133" s="568"/>
      <c r="E133" s="567" t="s">
        <v>163</v>
      </c>
      <c r="F133" s="569"/>
      <c r="G133" s="568"/>
      <c r="H133" s="569" t="s">
        <v>164</v>
      </c>
      <c r="I133" s="569"/>
      <c r="J133" s="569"/>
      <c r="K133" s="569"/>
      <c r="L133" s="568"/>
      <c r="M133" s="569" t="s">
        <v>165</v>
      </c>
      <c r="N133" s="569"/>
      <c r="O133" s="569"/>
      <c r="P133" s="569"/>
      <c r="Q133" s="568"/>
    </row>
    <row r="134" spans="2:20" ht="27.75" customHeight="1">
      <c r="B134" s="205" t="s">
        <v>166</v>
      </c>
      <c r="C134" s="560"/>
      <c r="D134" s="561"/>
      <c r="E134" s="553"/>
      <c r="F134" s="554"/>
      <c r="G134" s="554"/>
      <c r="H134" s="555"/>
      <c r="I134" s="555"/>
      <c r="J134" s="555"/>
      <c r="K134" s="555"/>
      <c r="L134" s="555"/>
      <c r="M134" s="555"/>
      <c r="N134" s="555"/>
      <c r="O134" s="555"/>
      <c r="P134" s="555"/>
      <c r="Q134" s="555"/>
    </row>
    <row r="135" spans="2:20" ht="27.75" customHeight="1">
      <c r="B135" s="206" t="s">
        <v>167</v>
      </c>
      <c r="C135" s="595"/>
      <c r="D135" s="596"/>
      <c r="E135" s="553"/>
      <c r="F135" s="554"/>
      <c r="G135" s="554"/>
      <c r="H135" s="555"/>
      <c r="I135" s="555"/>
      <c r="J135" s="555"/>
      <c r="K135" s="555"/>
      <c r="L135" s="555"/>
      <c r="M135" s="555"/>
      <c r="N135" s="555"/>
      <c r="O135" s="555"/>
      <c r="P135" s="555"/>
      <c r="Q135" s="555"/>
    </row>
    <row r="136" spans="2:20" ht="27.75" customHeight="1">
      <c r="B136" s="206" t="s">
        <v>168</v>
      </c>
      <c r="C136" s="575"/>
      <c r="D136" s="561"/>
      <c r="E136" s="553"/>
      <c r="F136" s="554"/>
      <c r="G136" s="554"/>
      <c r="H136" s="555"/>
      <c r="I136" s="555"/>
      <c r="J136" s="555"/>
      <c r="K136" s="555"/>
      <c r="L136" s="555"/>
      <c r="M136" s="555"/>
      <c r="N136" s="555"/>
      <c r="O136" s="555"/>
      <c r="P136" s="555"/>
      <c r="Q136" s="555"/>
    </row>
    <row r="137" spans="2:20" ht="27.75" customHeight="1">
      <c r="B137" s="206" t="s">
        <v>169</v>
      </c>
      <c r="C137" s="570"/>
      <c r="D137" s="571"/>
      <c r="E137" s="553"/>
      <c r="F137" s="554"/>
      <c r="G137" s="554"/>
      <c r="H137" s="555"/>
      <c r="I137" s="555"/>
      <c r="J137" s="555"/>
      <c r="K137" s="555"/>
      <c r="L137" s="555"/>
      <c r="M137" s="555"/>
      <c r="N137" s="555"/>
      <c r="O137" s="555"/>
      <c r="P137" s="555"/>
      <c r="Q137" s="555"/>
    </row>
    <row r="138" spans="2:20" ht="27.75" customHeight="1">
      <c r="B138" s="207" t="s">
        <v>170</v>
      </c>
      <c r="C138" s="597"/>
      <c r="D138" s="571"/>
      <c r="E138" s="553"/>
      <c r="F138" s="554"/>
      <c r="G138" s="554"/>
      <c r="H138" s="555"/>
      <c r="I138" s="555"/>
      <c r="J138" s="555"/>
      <c r="K138" s="555"/>
      <c r="L138" s="555"/>
      <c r="M138" s="555"/>
      <c r="N138" s="555"/>
      <c r="O138" s="555"/>
      <c r="P138" s="555"/>
      <c r="Q138" s="555"/>
    </row>
    <row r="139" spans="2:20" ht="27.75" customHeight="1">
      <c r="B139" s="208" t="s">
        <v>171</v>
      </c>
      <c r="C139" s="562"/>
      <c r="D139" s="563"/>
      <c r="E139" s="553"/>
      <c r="F139" s="554"/>
      <c r="G139" s="554"/>
      <c r="H139" s="555"/>
      <c r="I139" s="555"/>
      <c r="J139" s="555"/>
      <c r="K139" s="555"/>
      <c r="L139" s="555"/>
      <c r="M139" s="555"/>
      <c r="N139" s="555"/>
      <c r="O139" s="555"/>
      <c r="P139" s="555"/>
      <c r="Q139" s="555"/>
      <c r="R139" s="318">
        <f>SUM(C139:Q139)</f>
        <v>0</v>
      </c>
      <c r="S139" s="307" t="s">
        <v>172</v>
      </c>
      <c r="T139" s="306"/>
    </row>
    <row r="140" spans="2:20" ht="27.75" customHeight="1">
      <c r="B140" s="209" t="s">
        <v>173</v>
      </c>
      <c r="C140" s="553"/>
      <c r="D140" s="554"/>
      <c r="E140" s="553"/>
      <c r="F140" s="554"/>
      <c r="G140" s="554"/>
      <c r="H140" s="555"/>
      <c r="I140" s="555"/>
      <c r="J140" s="555"/>
      <c r="K140" s="555"/>
      <c r="L140" s="555"/>
      <c r="M140" s="555"/>
      <c r="N140" s="555"/>
      <c r="O140" s="555"/>
      <c r="P140" s="555"/>
      <c r="Q140" s="555"/>
    </row>
    <row r="143" spans="2:20" ht="12.5">
      <c r="B143" s="539" t="s">
        <v>174</v>
      </c>
      <c r="C143" s="541" t="s">
        <v>175</v>
      </c>
      <c r="D143" s="542"/>
      <c r="E143" s="542"/>
      <c r="F143" s="542"/>
    </row>
    <row r="144" spans="2:20" ht="12.5">
      <c r="B144" s="540"/>
      <c r="C144" s="543"/>
      <c r="D144" s="543"/>
      <c r="E144" s="543"/>
      <c r="F144" s="543"/>
    </row>
    <row r="145" spans="2:6" ht="52.5" customHeight="1">
      <c r="B145" s="309" t="s">
        <v>176</v>
      </c>
      <c r="C145" s="310" t="s">
        <v>177</v>
      </c>
      <c r="D145" s="62" t="s">
        <v>178</v>
      </c>
      <c r="E145" s="62" t="s">
        <v>179</v>
      </c>
      <c r="F145" s="311" t="s">
        <v>180</v>
      </c>
    </row>
    <row r="146" spans="2:6" ht="13">
      <c r="B146" s="316" t="s">
        <v>181</v>
      </c>
      <c r="C146" s="312"/>
      <c r="D146" s="312"/>
      <c r="E146" s="312"/>
      <c r="F146" s="312"/>
    </row>
    <row r="147" spans="2:6" ht="13">
      <c r="B147" s="314" t="s">
        <v>181</v>
      </c>
      <c r="C147" s="312"/>
      <c r="D147" s="312"/>
      <c r="E147" s="312"/>
      <c r="F147" s="312"/>
    </row>
    <row r="148" spans="2:6" ht="13">
      <c r="B148" s="314" t="s">
        <v>181</v>
      </c>
      <c r="C148" s="312"/>
      <c r="D148" s="312"/>
      <c r="E148" s="312"/>
      <c r="F148" s="312"/>
    </row>
    <row r="149" spans="2:6" ht="13">
      <c r="B149" s="317" t="s">
        <v>72</v>
      </c>
      <c r="C149" s="315"/>
      <c r="D149" s="315"/>
      <c r="E149" s="315"/>
      <c r="F149" s="315"/>
    </row>
  </sheetData>
  <mergeCells count="129">
    <mergeCell ref="M113:N113"/>
    <mergeCell ref="O113:P113"/>
    <mergeCell ref="S11:T11"/>
    <mergeCell ref="G10:H10"/>
    <mergeCell ref="Q10:T10"/>
    <mergeCell ref="H111:J111"/>
    <mergeCell ref="H112:J112"/>
    <mergeCell ref="K112:L112"/>
    <mergeCell ref="M112:N112"/>
    <mergeCell ref="O112:P112"/>
    <mergeCell ref="K110:L110"/>
    <mergeCell ref="M110:N110"/>
    <mergeCell ref="H110:J110"/>
    <mergeCell ref="K111:L111"/>
    <mergeCell ref="M111:N111"/>
    <mergeCell ref="O111:P111"/>
    <mergeCell ref="Q11:R11"/>
    <mergeCell ref="M139:Q139"/>
    <mergeCell ref="M137:Q137"/>
    <mergeCell ref="M140:Q140"/>
    <mergeCell ref="O110:P110"/>
    <mergeCell ref="K103:L103"/>
    <mergeCell ref="M103:N103"/>
    <mergeCell ref="O103:P103"/>
    <mergeCell ref="K104:L104"/>
    <mergeCell ref="M104:N104"/>
    <mergeCell ref="O104:P104"/>
    <mergeCell ref="K105:L105"/>
    <mergeCell ref="M105:N105"/>
    <mergeCell ref="O105:P105"/>
    <mergeCell ref="K106:L106"/>
    <mergeCell ref="M106:N106"/>
    <mergeCell ref="O106:P106"/>
    <mergeCell ref="K107:L107"/>
    <mergeCell ref="M107:N107"/>
    <mergeCell ref="O116:P116"/>
    <mergeCell ref="M108:N108"/>
    <mergeCell ref="O108:P108"/>
    <mergeCell ref="M109:N109"/>
    <mergeCell ref="O109:P109"/>
    <mergeCell ref="M136:Q136"/>
    <mergeCell ref="M134:Q134"/>
    <mergeCell ref="C135:D135"/>
    <mergeCell ref="E135:G135"/>
    <mergeCell ref="H135:L135"/>
    <mergeCell ref="M135:Q135"/>
    <mergeCell ref="M133:Q133"/>
    <mergeCell ref="C138:D138"/>
    <mergeCell ref="E138:G138"/>
    <mergeCell ref="H138:L138"/>
    <mergeCell ref="M138:Q138"/>
    <mergeCell ref="M114:N114"/>
    <mergeCell ref="O114:P114"/>
    <mergeCell ref="K115:L115"/>
    <mergeCell ref="M115:N115"/>
    <mergeCell ref="O115:P115"/>
    <mergeCell ref="C132:Q132"/>
    <mergeCell ref="K117:L117"/>
    <mergeCell ref="M117:N117"/>
    <mergeCell ref="H116:J116"/>
    <mergeCell ref="O117:P117"/>
    <mergeCell ref="K116:L116"/>
    <mergeCell ref="M116:N116"/>
    <mergeCell ref="C119:E119"/>
    <mergeCell ref="A10:A12"/>
    <mergeCell ref="B10:B12"/>
    <mergeCell ref="C10:C12"/>
    <mergeCell ref="D10:F11"/>
    <mergeCell ref="I10:P10"/>
    <mergeCell ref="O11:P11"/>
    <mergeCell ref="K11:L11"/>
    <mergeCell ref="M11:N11"/>
    <mergeCell ref="O107:P107"/>
    <mergeCell ref="M101:N101"/>
    <mergeCell ref="O101:P101"/>
    <mergeCell ref="K102:L102"/>
    <mergeCell ref="M102:N102"/>
    <mergeCell ref="O102:P102"/>
    <mergeCell ref="H101:J101"/>
    <mergeCell ref="H102:J102"/>
    <mergeCell ref="H103:J103"/>
    <mergeCell ref="H104:J104"/>
    <mergeCell ref="H105:J105"/>
    <mergeCell ref="M100:N100"/>
    <mergeCell ref="O100:P100"/>
    <mergeCell ref="C5:F5"/>
    <mergeCell ref="C7:F7"/>
    <mergeCell ref="D6:F6"/>
    <mergeCell ref="K101:L101"/>
    <mergeCell ref="C133:D133"/>
    <mergeCell ref="E133:G133"/>
    <mergeCell ref="H133:L133"/>
    <mergeCell ref="C137:D137"/>
    <mergeCell ref="E137:G137"/>
    <mergeCell ref="H137:L137"/>
    <mergeCell ref="H106:J106"/>
    <mergeCell ref="H107:J107"/>
    <mergeCell ref="H108:J108"/>
    <mergeCell ref="H109:J109"/>
    <mergeCell ref="G11:H11"/>
    <mergeCell ref="H99:K99"/>
    <mergeCell ref="K108:L108"/>
    <mergeCell ref="K109:L109"/>
    <mergeCell ref="C136:D136"/>
    <mergeCell ref="E136:G136"/>
    <mergeCell ref="H136:L136"/>
    <mergeCell ref="H113:J113"/>
    <mergeCell ref="I11:J11"/>
    <mergeCell ref="H115:J115"/>
    <mergeCell ref="B143:B144"/>
    <mergeCell ref="C143:F144"/>
    <mergeCell ref="B93:C93"/>
    <mergeCell ref="B94:C94"/>
    <mergeCell ref="B100:C100"/>
    <mergeCell ref="H100:J100"/>
    <mergeCell ref="K100:L100"/>
    <mergeCell ref="C140:D140"/>
    <mergeCell ref="E140:G140"/>
    <mergeCell ref="H140:L140"/>
    <mergeCell ref="K113:L113"/>
    <mergeCell ref="H114:J114"/>
    <mergeCell ref="K114:L114"/>
    <mergeCell ref="C134:D134"/>
    <mergeCell ref="E134:G134"/>
    <mergeCell ref="H134:L134"/>
    <mergeCell ref="C139:D139"/>
    <mergeCell ref="E139:G139"/>
    <mergeCell ref="H139:L139"/>
    <mergeCell ref="B95:C95"/>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9D6-B060-4167-9E39-8A75666D9FDF}">
  <dimension ref="A1:E60"/>
  <sheetViews>
    <sheetView workbookViewId="0">
      <selection activeCell="E5" sqref="E5"/>
    </sheetView>
  </sheetViews>
  <sheetFormatPr defaultColWidth="8.81640625" defaultRowHeight="14.5"/>
  <cols>
    <col min="2" max="2" width="10" bestFit="1" customWidth="1"/>
    <col min="3" max="3" width="15.453125" bestFit="1" customWidth="1"/>
    <col min="4" max="4" width="23.453125" bestFit="1" customWidth="1"/>
    <col min="5" max="5" width="20.54296875" bestFit="1" customWidth="1"/>
  </cols>
  <sheetData>
    <row r="1" spans="1:5">
      <c r="B1" t="s">
        <v>182</v>
      </c>
    </row>
    <row r="3" spans="1:5">
      <c r="A3">
        <v>1.1000000000000001</v>
      </c>
      <c r="B3" t="str">
        <f>'2. Detailed Budget'!B14</f>
        <v>Admin Partner Salaries</v>
      </c>
    </row>
    <row r="4" spans="1:5">
      <c r="B4" s="437" t="s">
        <v>183</v>
      </c>
      <c r="C4" s="438" t="s">
        <v>184</v>
      </c>
      <c r="D4" s="438" t="s">
        <v>185</v>
      </c>
      <c r="E4" s="438" t="s">
        <v>186</v>
      </c>
    </row>
    <row r="5" spans="1:5">
      <c r="B5" s="439"/>
      <c r="C5" s="439"/>
      <c r="D5" s="439"/>
      <c r="E5" s="439"/>
    </row>
    <row r="6" spans="1:5">
      <c r="B6" s="439"/>
      <c r="C6" s="439"/>
      <c r="D6" s="439"/>
      <c r="E6" s="439"/>
    </row>
    <row r="7" spans="1:5">
      <c r="B7" s="439"/>
      <c r="C7" s="439"/>
      <c r="D7" s="439"/>
      <c r="E7" s="439"/>
    </row>
    <row r="8" spans="1:5">
      <c r="B8" s="439"/>
      <c r="C8" s="439"/>
      <c r="D8" s="439"/>
      <c r="E8" s="439"/>
    </row>
    <row r="10" spans="1:5">
      <c r="A10">
        <v>1.2</v>
      </c>
      <c r="B10" t="str">
        <f>'2. Detailed Budget'!B15</f>
        <v>Admin Partner Fringe Benefits</v>
      </c>
    </row>
    <row r="11" spans="1:5">
      <c r="B11" s="437" t="s">
        <v>183</v>
      </c>
      <c r="C11" s="438" t="s">
        <v>184</v>
      </c>
      <c r="D11" s="438" t="s">
        <v>185</v>
      </c>
      <c r="E11" s="438" t="s">
        <v>186</v>
      </c>
    </row>
    <row r="12" spans="1:5">
      <c r="B12" s="439"/>
      <c r="C12" s="439"/>
      <c r="D12" s="439"/>
      <c r="E12" s="439"/>
    </row>
    <row r="13" spans="1:5">
      <c r="B13" s="439"/>
      <c r="C13" s="439"/>
      <c r="D13" s="439"/>
      <c r="E13" s="439"/>
    </row>
    <row r="14" spans="1:5">
      <c r="B14" s="439"/>
      <c r="C14" s="439"/>
      <c r="D14" s="439"/>
      <c r="E14" s="439"/>
    </row>
    <row r="15" spans="1:5">
      <c r="B15" s="439"/>
      <c r="C15" s="439"/>
      <c r="D15" s="439"/>
      <c r="E15" s="439"/>
    </row>
    <row r="17" spans="1:5">
      <c r="A17">
        <v>1.3</v>
      </c>
      <c r="B17" t="str">
        <f>'2. Detailed Budget'!B16</f>
        <v>Other Partner Salaries (specify partner)</v>
      </c>
    </row>
    <row r="18" spans="1:5">
      <c r="B18" s="437" t="s">
        <v>183</v>
      </c>
      <c r="C18" s="438" t="s">
        <v>184</v>
      </c>
      <c r="D18" s="438" t="s">
        <v>185</v>
      </c>
      <c r="E18" s="438" t="s">
        <v>186</v>
      </c>
    </row>
    <row r="19" spans="1:5">
      <c r="B19" s="439"/>
      <c r="C19" s="439"/>
      <c r="D19" s="439"/>
      <c r="E19" s="439"/>
    </row>
    <row r="20" spans="1:5">
      <c r="B20" s="439"/>
      <c r="C20" s="439"/>
      <c r="D20" s="439"/>
      <c r="E20" s="439"/>
    </row>
    <row r="21" spans="1:5">
      <c r="B21" s="439"/>
      <c r="C21" s="439"/>
      <c r="D21" s="439"/>
      <c r="E21" s="439"/>
    </row>
    <row r="22" spans="1:5">
      <c r="B22" s="439"/>
      <c r="C22" s="439"/>
      <c r="D22" s="439"/>
      <c r="E22" s="439"/>
    </row>
    <row r="24" spans="1:5">
      <c r="A24">
        <v>1.6</v>
      </c>
      <c r="B24" t="str">
        <f>'2. Detailed Budget'!B19</f>
        <v>Contractual Services (specify recipient)</v>
      </c>
    </row>
    <row r="28" spans="1:5">
      <c r="A28">
        <v>2.1</v>
      </c>
      <c r="B28" t="str">
        <f>B3</f>
        <v>Admin Partner Salaries</v>
      </c>
    </row>
    <row r="29" spans="1:5">
      <c r="B29" s="437" t="s">
        <v>183</v>
      </c>
      <c r="C29" s="438" t="s">
        <v>184</v>
      </c>
      <c r="D29" s="438" t="s">
        <v>185</v>
      </c>
      <c r="E29" s="438" t="s">
        <v>186</v>
      </c>
    </row>
    <row r="30" spans="1:5">
      <c r="B30" s="439"/>
      <c r="C30" s="439"/>
      <c r="D30" s="439"/>
      <c r="E30" s="439"/>
    </row>
    <row r="31" spans="1:5">
      <c r="B31" s="439"/>
      <c r="C31" s="439"/>
      <c r="D31" s="439"/>
      <c r="E31" s="439"/>
    </row>
    <row r="32" spans="1:5">
      <c r="B32" s="439"/>
      <c r="C32" s="439"/>
      <c r="D32" s="439"/>
      <c r="E32" s="439"/>
    </row>
    <row r="33" spans="1:5">
      <c r="B33" s="439"/>
      <c r="C33" s="439"/>
      <c r="D33" s="439"/>
      <c r="E33" s="439"/>
    </row>
    <row r="35" spans="1:5">
      <c r="A35">
        <v>2.2999999999999998</v>
      </c>
      <c r="B35" t="str">
        <f>B17</f>
        <v>Other Partner Salaries (specify partner)</v>
      </c>
    </row>
    <row r="36" spans="1:5">
      <c r="B36" s="437" t="s">
        <v>183</v>
      </c>
      <c r="C36" s="438" t="s">
        <v>184</v>
      </c>
      <c r="D36" s="438" t="s">
        <v>185</v>
      </c>
      <c r="E36" s="438" t="s">
        <v>186</v>
      </c>
    </row>
    <row r="37" spans="1:5">
      <c r="B37" s="439"/>
      <c r="C37" s="439"/>
      <c r="D37" s="439"/>
      <c r="E37" s="439"/>
    </row>
    <row r="38" spans="1:5">
      <c r="B38" s="439"/>
      <c r="C38" s="439"/>
      <c r="D38" s="439"/>
      <c r="E38" s="439"/>
    </row>
    <row r="39" spans="1:5">
      <c r="B39" s="439"/>
      <c r="C39" s="439"/>
      <c r="D39" s="439"/>
      <c r="E39" s="439"/>
    </row>
    <row r="40" spans="1:5">
      <c r="B40" s="439"/>
      <c r="C40" s="439"/>
      <c r="D40" s="439"/>
      <c r="E40" s="439"/>
    </row>
    <row r="42" spans="1:5">
      <c r="A42">
        <v>2.6</v>
      </c>
      <c r="B42" t="str">
        <f>B24</f>
        <v>Contractual Services (specify recipient)</v>
      </c>
    </row>
    <row r="46" spans="1:5">
      <c r="A46">
        <v>3.1</v>
      </c>
      <c r="B46" t="str">
        <f>B28</f>
        <v>Admin Partner Salaries</v>
      </c>
    </row>
    <row r="47" spans="1:5">
      <c r="B47" s="437" t="s">
        <v>183</v>
      </c>
      <c r="C47" s="438" t="s">
        <v>184</v>
      </c>
      <c r="D47" s="438" t="s">
        <v>185</v>
      </c>
      <c r="E47" s="438" t="s">
        <v>186</v>
      </c>
    </row>
    <row r="48" spans="1:5">
      <c r="B48" s="439"/>
      <c r="C48" s="439"/>
      <c r="D48" s="439"/>
      <c r="E48" s="439"/>
    </row>
    <row r="49" spans="1:5">
      <c r="B49" s="439"/>
      <c r="C49" s="439"/>
      <c r="D49" s="439"/>
      <c r="E49" s="439"/>
    </row>
    <row r="50" spans="1:5">
      <c r="B50" s="439"/>
      <c r="C50" s="439"/>
      <c r="D50" s="439"/>
      <c r="E50" s="439"/>
    </row>
    <row r="51" spans="1:5">
      <c r="B51" s="439"/>
      <c r="C51" s="439"/>
      <c r="D51" s="439"/>
      <c r="E51" s="439"/>
    </row>
    <row r="53" spans="1:5">
      <c r="A53">
        <v>3.3</v>
      </c>
      <c r="B53" t="str">
        <f>B35</f>
        <v>Other Partner Salaries (specify partner)</v>
      </c>
    </row>
    <row r="54" spans="1:5">
      <c r="B54" s="437" t="s">
        <v>183</v>
      </c>
      <c r="C54" s="438" t="s">
        <v>184</v>
      </c>
      <c r="D54" s="438" t="s">
        <v>185</v>
      </c>
      <c r="E54" s="438" t="s">
        <v>186</v>
      </c>
    </row>
    <row r="55" spans="1:5">
      <c r="B55" s="439"/>
      <c r="C55" s="439"/>
      <c r="D55" s="439"/>
      <c r="E55" s="439"/>
    </row>
    <row r="56" spans="1:5">
      <c r="B56" s="439"/>
      <c r="C56" s="439"/>
      <c r="D56" s="439"/>
      <c r="E56" s="439"/>
    </row>
    <row r="57" spans="1:5">
      <c r="B57" s="439"/>
      <c r="C57" s="439"/>
      <c r="D57" s="439"/>
      <c r="E57" s="439"/>
    </row>
    <row r="58" spans="1:5">
      <c r="B58" s="439"/>
      <c r="C58" s="439"/>
      <c r="D58" s="439"/>
      <c r="E58" s="439"/>
    </row>
    <row r="60" spans="1:5">
      <c r="A60">
        <v>3.6</v>
      </c>
      <c r="B60" t="str">
        <f>B42</f>
        <v>Contractual Services (specify recipient)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CB60"/>
  <sheetViews>
    <sheetView topLeftCell="B30" zoomScale="80" zoomScaleNormal="80" workbookViewId="0">
      <selection activeCell="B39" sqref="B39"/>
    </sheetView>
  </sheetViews>
  <sheetFormatPr defaultColWidth="8.81640625" defaultRowHeight="15" customHeight="1"/>
  <cols>
    <col min="2" max="2" width="92" customWidth="1"/>
    <col min="3" max="3" width="107.54296875" customWidth="1"/>
    <col min="4" max="4" width="35.453125" customWidth="1"/>
    <col min="5" max="5" width="16.453125" customWidth="1"/>
    <col min="6" max="6" width="17.453125" style="91" customWidth="1"/>
    <col min="7" max="7" width="16.453125" customWidth="1"/>
    <col min="8" max="8" width="20.453125" style="50" customWidth="1"/>
    <col min="9" max="9" width="24.453125" customWidth="1"/>
    <col min="10" max="10" width="18" style="50" customWidth="1"/>
    <col min="11" max="11" width="58.453125" customWidth="1"/>
    <col min="12" max="12" width="123.81640625" customWidth="1"/>
  </cols>
  <sheetData>
    <row r="1" spans="1:10" s="7" customFormat="1" ht="25" customHeight="1">
      <c r="A1" s="43"/>
      <c r="B1" s="5" t="s">
        <v>187</v>
      </c>
      <c r="C1" s="5"/>
      <c r="D1" s="5"/>
      <c r="E1" s="19"/>
      <c r="F1" s="51"/>
      <c r="H1" s="43"/>
      <c r="J1" s="43"/>
    </row>
    <row r="2" spans="1:10" s="7" customFormat="1" ht="25" customHeight="1">
      <c r="A2" s="43"/>
      <c r="B2" s="5"/>
      <c r="C2" s="5"/>
      <c r="D2" s="5"/>
      <c r="E2" s="19"/>
      <c r="F2" s="51"/>
      <c r="H2" s="43"/>
      <c r="J2" s="43"/>
    </row>
    <row r="3" spans="1:10" s="7" customFormat="1" ht="25" customHeight="1" thickBot="1">
      <c r="A3" s="43"/>
      <c r="B3" s="369" t="s">
        <v>49</v>
      </c>
      <c r="C3" s="462"/>
      <c r="D3" s="462"/>
      <c r="E3" s="19"/>
      <c r="J3" s="43"/>
    </row>
    <row r="4" spans="1:10" s="7" customFormat="1" ht="25" customHeight="1">
      <c r="A4" s="43"/>
      <c r="B4" s="250" t="s">
        <v>96</v>
      </c>
      <c r="C4" s="463"/>
      <c r="D4" s="463"/>
      <c r="E4" s="564">
        <f>'1 Workplan'!C4</f>
        <v>0</v>
      </c>
      <c r="F4" s="564"/>
      <c r="G4" s="564"/>
      <c r="H4" s="637"/>
      <c r="J4" s="43"/>
    </row>
    <row r="5" spans="1:10" s="7" customFormat="1" ht="25" customHeight="1" thickBot="1">
      <c r="A5" s="43"/>
      <c r="B5" s="251" t="s">
        <v>97</v>
      </c>
      <c r="C5" s="464"/>
      <c r="D5" s="464"/>
      <c r="E5" s="564">
        <f>+'1 Workplan'!C8</f>
        <v>0</v>
      </c>
      <c r="F5" s="639"/>
      <c r="G5" s="566">
        <f>+'1 Workplan'!C9</f>
        <v>0</v>
      </c>
      <c r="H5" s="640"/>
      <c r="J5" s="43"/>
    </row>
    <row r="6" spans="1:10" s="7" customFormat="1" ht="25" customHeight="1">
      <c r="A6" s="43"/>
      <c r="B6" s="252" t="s">
        <v>98</v>
      </c>
      <c r="C6" s="465"/>
      <c r="D6" s="465"/>
      <c r="E6" s="565">
        <f>'1 Workplan'!C10</f>
        <v>0</v>
      </c>
      <c r="F6" s="565"/>
      <c r="G6" s="565"/>
      <c r="H6" s="638"/>
      <c r="J6" s="43"/>
    </row>
    <row r="8" spans="1:10" ht="18.75" customHeight="1">
      <c r="B8" s="641" t="s">
        <v>188</v>
      </c>
      <c r="C8" s="641"/>
      <c r="D8" s="641"/>
      <c r="E8" s="641"/>
      <c r="F8" s="641"/>
      <c r="G8" s="641"/>
      <c r="H8" s="641"/>
    </row>
    <row r="9" spans="1:10" ht="18.75" customHeight="1">
      <c r="B9" s="641"/>
      <c r="C9" s="641"/>
      <c r="D9" s="641"/>
      <c r="E9" s="641"/>
      <c r="F9" s="641"/>
      <c r="G9" s="641"/>
      <c r="H9" s="641"/>
    </row>
    <row r="10" spans="1:10" thickBot="1"/>
    <row r="11" spans="1:10" ht="15.5">
      <c r="B11" s="369" t="s">
        <v>57</v>
      </c>
      <c r="C11" s="466"/>
      <c r="D11" s="466"/>
      <c r="E11" s="642" t="s">
        <v>189</v>
      </c>
      <c r="F11" s="642"/>
      <c r="G11" s="642"/>
      <c r="H11" s="643"/>
    </row>
    <row r="12" spans="1:10" ht="64.5" customHeight="1" thickBot="1">
      <c r="B12" s="255" t="s">
        <v>190</v>
      </c>
      <c r="C12" s="467"/>
      <c r="D12" s="467"/>
      <c r="E12" s="645">
        <f>'1 Workplan'!C15</f>
        <v>0</v>
      </c>
      <c r="F12" s="645"/>
      <c r="G12" s="645"/>
      <c r="H12" s="646"/>
    </row>
    <row r="13" spans="1:10" ht="64.5" customHeight="1">
      <c r="B13" s="256" t="s">
        <v>191</v>
      </c>
      <c r="C13" s="256"/>
      <c r="D13" s="256"/>
      <c r="E13" s="645">
        <f>'1 Workplan'!C16</f>
        <v>0</v>
      </c>
      <c r="F13" s="645"/>
      <c r="G13" s="645"/>
      <c r="H13" s="646"/>
      <c r="I13" s="101"/>
      <c r="J13" s="165"/>
    </row>
    <row r="14" spans="1:10" thickBot="1"/>
    <row r="15" spans="1:10" ht="17.149999999999999" customHeight="1">
      <c r="B15" s="369" t="s">
        <v>192</v>
      </c>
      <c r="C15" s="462"/>
      <c r="D15" s="462"/>
    </row>
    <row r="16" spans="1:10" ht="77.25" customHeight="1">
      <c r="B16" s="617" t="s">
        <v>193</v>
      </c>
      <c r="C16" s="617"/>
      <c r="D16" s="618"/>
      <c r="E16" s="619"/>
      <c r="F16" s="619"/>
      <c r="G16" s="619"/>
      <c r="H16" s="620"/>
      <c r="I16" s="344" t="s">
        <v>194</v>
      </c>
      <c r="J16" s="329"/>
    </row>
    <row r="17" spans="1:12" s="74" customFormat="1" ht="71.25" customHeight="1">
      <c r="A17" s="622" t="s">
        <v>195</v>
      </c>
      <c r="B17" s="632" t="s">
        <v>196</v>
      </c>
      <c r="C17" s="475" t="s">
        <v>197</v>
      </c>
      <c r="D17" s="485" t="s">
        <v>198</v>
      </c>
      <c r="E17" s="644" t="s">
        <v>199</v>
      </c>
      <c r="F17" s="624"/>
      <c r="G17" s="624" t="s">
        <v>200</v>
      </c>
      <c r="H17" s="624"/>
      <c r="I17" s="624" t="s">
        <v>201</v>
      </c>
      <c r="J17" s="624"/>
      <c r="K17" s="625" t="s">
        <v>202</v>
      </c>
      <c r="L17" s="611" t="s">
        <v>203</v>
      </c>
    </row>
    <row r="18" spans="1:12" s="74" customFormat="1" ht="21" customHeight="1">
      <c r="A18" s="623"/>
      <c r="B18" s="633"/>
      <c r="C18" s="461"/>
      <c r="D18" s="461"/>
      <c r="E18" s="343" t="s">
        <v>204</v>
      </c>
      <c r="F18" s="343" t="s">
        <v>205</v>
      </c>
      <c r="G18" s="343" t="s">
        <v>204</v>
      </c>
      <c r="H18" s="343" t="s">
        <v>205</v>
      </c>
      <c r="I18" s="343" t="s">
        <v>204</v>
      </c>
      <c r="J18" s="343" t="s">
        <v>205</v>
      </c>
      <c r="K18" s="626"/>
      <c r="L18" s="612"/>
    </row>
    <row r="19" spans="1:12" s="72" customFormat="1" ht="25" customHeight="1">
      <c r="A19" s="384"/>
      <c r="B19" s="399" t="s">
        <v>206</v>
      </c>
      <c r="C19" s="468"/>
      <c r="D19" s="468"/>
      <c r="E19" s="385"/>
      <c r="F19" s="385"/>
      <c r="G19" s="386"/>
      <c r="H19" s="385"/>
      <c r="I19" s="386"/>
      <c r="J19" s="385"/>
      <c r="K19" s="387"/>
      <c r="L19" s="395"/>
    </row>
    <row r="20" spans="1:12" s="72" customFormat="1" ht="45.65" customHeight="1">
      <c r="A20" s="339">
        <v>1</v>
      </c>
      <c r="B20" s="469" t="s">
        <v>207</v>
      </c>
      <c r="C20" s="469" t="s">
        <v>208</v>
      </c>
      <c r="D20" s="308"/>
      <c r="E20" s="353"/>
      <c r="F20" s="164" t="s">
        <v>209</v>
      </c>
      <c r="G20" s="325"/>
      <c r="H20" s="164" t="s">
        <v>209</v>
      </c>
      <c r="I20" s="325"/>
      <c r="J20" s="164" t="s">
        <v>209</v>
      </c>
      <c r="K20" s="382"/>
      <c r="L20" s="396"/>
    </row>
    <row r="21" spans="1:12" s="72" customFormat="1" ht="43.5" customHeight="1">
      <c r="A21" s="339">
        <f>A20+1</f>
        <v>2</v>
      </c>
      <c r="B21" s="469" t="s">
        <v>210</v>
      </c>
      <c r="C21" s="469" t="s">
        <v>211</v>
      </c>
      <c r="D21" s="308"/>
      <c r="E21" s="353"/>
      <c r="F21" s="164" t="s">
        <v>209</v>
      </c>
      <c r="G21" s="325"/>
      <c r="H21" s="164" t="s">
        <v>209</v>
      </c>
      <c r="I21" s="325"/>
      <c r="J21" s="164" t="s">
        <v>209</v>
      </c>
      <c r="K21" s="382"/>
      <c r="L21" s="396"/>
    </row>
    <row r="22" spans="1:12" s="72" customFormat="1" ht="41.25" customHeight="1">
      <c r="A22" s="339">
        <f t="shared" ref="A22:A27" si="0">A21+1</f>
        <v>3</v>
      </c>
      <c r="B22" s="469" t="s">
        <v>212</v>
      </c>
      <c r="C22" s="469" t="s">
        <v>213</v>
      </c>
      <c r="D22" s="308"/>
      <c r="E22" s="471">
        <f>E20+E21</f>
        <v>0</v>
      </c>
      <c r="F22" s="164" t="s">
        <v>209</v>
      </c>
      <c r="G22" s="352">
        <f>G20+G21</f>
        <v>0</v>
      </c>
      <c r="H22" s="164" t="s">
        <v>209</v>
      </c>
      <c r="I22" s="352">
        <f>I20+I21</f>
        <v>0</v>
      </c>
      <c r="J22" s="164" t="s">
        <v>209</v>
      </c>
      <c r="K22" s="382"/>
      <c r="L22" s="396"/>
    </row>
    <row r="23" spans="1:12" s="72" customFormat="1" ht="15" customHeight="1">
      <c r="A23" s="614">
        <f t="shared" si="0"/>
        <v>4</v>
      </c>
      <c r="B23" s="613" t="s">
        <v>214</v>
      </c>
      <c r="C23" s="627" t="s">
        <v>215</v>
      </c>
      <c r="D23" s="634"/>
      <c r="E23" s="324"/>
      <c r="F23" s="164" t="s">
        <v>216</v>
      </c>
      <c r="G23" s="326"/>
      <c r="H23" s="164" t="s">
        <v>216</v>
      </c>
      <c r="I23" s="326"/>
      <c r="J23" s="164" t="s">
        <v>216</v>
      </c>
      <c r="K23" s="383"/>
      <c r="L23" s="396"/>
    </row>
    <row r="24" spans="1:12" s="72" customFormat="1" ht="15" customHeight="1">
      <c r="A24" s="615"/>
      <c r="B24" s="613"/>
      <c r="C24" s="628"/>
      <c r="D24" s="635"/>
      <c r="E24" s="324"/>
      <c r="F24" s="164" t="s">
        <v>217</v>
      </c>
      <c r="G24" s="326"/>
      <c r="H24" s="164" t="s">
        <v>217</v>
      </c>
      <c r="I24" s="326"/>
      <c r="J24" s="164" t="s">
        <v>217</v>
      </c>
      <c r="K24" s="383"/>
      <c r="L24" s="396"/>
    </row>
    <row r="25" spans="1:12" s="72" customFormat="1" ht="15" customHeight="1">
      <c r="A25" s="616"/>
      <c r="B25" s="613"/>
      <c r="C25" s="629"/>
      <c r="D25" s="636"/>
      <c r="E25" s="354">
        <f>SUM(E23:E24)</f>
        <v>0</v>
      </c>
      <c r="F25" s="164" t="s">
        <v>218</v>
      </c>
      <c r="G25" s="354">
        <f>SUM(G23:G24)</f>
        <v>0</v>
      </c>
      <c r="H25" s="164" t="s">
        <v>218</v>
      </c>
      <c r="I25" s="354">
        <f>SUM(I23:I24)</f>
        <v>0</v>
      </c>
      <c r="J25" s="164" t="s">
        <v>218</v>
      </c>
      <c r="K25" s="383"/>
      <c r="L25" s="396"/>
    </row>
    <row r="26" spans="1:12" s="72" customFormat="1" ht="40" customHeight="1">
      <c r="A26" s="339">
        <f>A23+1</f>
        <v>5</v>
      </c>
      <c r="B26" s="470" t="s">
        <v>308</v>
      </c>
      <c r="C26" s="469" t="s">
        <v>219</v>
      </c>
      <c r="D26" s="308"/>
      <c r="E26" s="353"/>
      <c r="F26" s="164" t="s">
        <v>209</v>
      </c>
      <c r="G26" s="325"/>
      <c r="H26" s="164" t="s">
        <v>209</v>
      </c>
      <c r="I26" s="325"/>
      <c r="J26" s="164" t="s">
        <v>209</v>
      </c>
      <c r="K26" s="388"/>
      <c r="L26" s="395" t="s">
        <v>220</v>
      </c>
    </row>
    <row r="27" spans="1:12" s="72" customFormat="1" ht="72" customHeight="1">
      <c r="A27" s="339">
        <f t="shared" si="0"/>
        <v>6</v>
      </c>
      <c r="B27" s="469" t="s">
        <v>221</v>
      </c>
      <c r="C27" s="469" t="s">
        <v>222</v>
      </c>
      <c r="D27" s="308"/>
      <c r="E27" s="380"/>
      <c r="F27" s="347" t="s">
        <v>223</v>
      </c>
      <c r="G27" s="381"/>
      <c r="H27" s="347" t="s">
        <v>223</v>
      </c>
      <c r="I27" s="381"/>
      <c r="J27" s="347" t="s">
        <v>223</v>
      </c>
      <c r="K27" s="389"/>
      <c r="L27" s="395"/>
    </row>
    <row r="28" spans="1:12" s="72" customFormat="1" ht="66" customHeight="1">
      <c r="A28" s="339">
        <f>A27+1</f>
        <v>7</v>
      </c>
      <c r="B28" s="470" t="s">
        <v>307</v>
      </c>
      <c r="C28" s="469" t="s">
        <v>224</v>
      </c>
      <c r="D28" s="308"/>
      <c r="E28" s="353"/>
      <c r="F28" s="164" t="s">
        <v>209</v>
      </c>
      <c r="G28" s="325"/>
      <c r="H28" s="164" t="s">
        <v>209</v>
      </c>
      <c r="I28" s="325"/>
      <c r="J28" s="164" t="s">
        <v>209</v>
      </c>
      <c r="K28" s="388"/>
      <c r="L28" s="395" t="s">
        <v>225</v>
      </c>
    </row>
    <row r="29" spans="1:12" s="407" customFormat="1" ht="17.25" customHeight="1">
      <c r="A29" s="400"/>
      <c r="B29" s="401" t="s">
        <v>226</v>
      </c>
      <c r="C29" s="473"/>
      <c r="D29" s="474"/>
      <c r="E29" s="402"/>
      <c r="F29" s="403"/>
      <c r="G29" s="404"/>
      <c r="H29" s="403"/>
      <c r="I29" s="404"/>
      <c r="J29" s="403"/>
      <c r="K29" s="405"/>
      <c r="L29" s="406"/>
    </row>
    <row r="30" spans="1:12" s="72" customFormat="1" ht="93.75" customHeight="1">
      <c r="A30" s="340">
        <f>A28+1</f>
        <v>8</v>
      </c>
      <c r="B30" s="472" t="s">
        <v>227</v>
      </c>
      <c r="C30" s="469" t="s">
        <v>228</v>
      </c>
      <c r="D30" s="308"/>
      <c r="E30" s="341"/>
      <c r="F30" s="327" t="s">
        <v>229</v>
      </c>
      <c r="G30" s="328"/>
      <c r="H30" s="327" t="s">
        <v>229</v>
      </c>
      <c r="I30" s="328"/>
      <c r="J30" s="327" t="s">
        <v>229</v>
      </c>
      <c r="K30" s="390"/>
      <c r="L30" s="395"/>
    </row>
    <row r="31" spans="1:12" s="72" customFormat="1" ht="15" customHeight="1">
      <c r="A31" s="621">
        <f>A30+1</f>
        <v>9</v>
      </c>
      <c r="B31" s="613" t="s">
        <v>230</v>
      </c>
      <c r="C31" s="630" t="s">
        <v>231</v>
      </c>
      <c r="D31" s="634"/>
      <c r="E31" s="324"/>
      <c r="F31" s="164" t="s">
        <v>216</v>
      </c>
      <c r="G31" s="326"/>
      <c r="H31" s="164" t="s">
        <v>216</v>
      </c>
      <c r="I31" s="326"/>
      <c r="J31" s="164" t="s">
        <v>216</v>
      </c>
      <c r="K31" s="382"/>
      <c r="L31" s="395"/>
    </row>
    <row r="32" spans="1:12" s="72" customFormat="1" ht="15" customHeight="1">
      <c r="A32" s="621"/>
      <c r="B32" s="613"/>
      <c r="C32" s="628"/>
      <c r="D32" s="635"/>
      <c r="E32" s="324"/>
      <c r="F32" s="164" t="s">
        <v>217</v>
      </c>
      <c r="G32" s="326"/>
      <c r="H32" s="164" t="s">
        <v>217</v>
      </c>
      <c r="I32" s="326"/>
      <c r="J32" s="164" t="s">
        <v>217</v>
      </c>
      <c r="K32" s="382"/>
      <c r="L32" s="395"/>
    </row>
    <row r="33" spans="1:12" s="72" customFormat="1" ht="21" customHeight="1">
      <c r="A33" s="621"/>
      <c r="B33" s="613"/>
      <c r="C33" s="629"/>
      <c r="D33" s="636"/>
      <c r="E33" s="354">
        <f>SUM(E31:E32)</f>
        <v>0</v>
      </c>
      <c r="F33" s="164" t="s">
        <v>218</v>
      </c>
      <c r="G33" s="354">
        <f>SUM(G31:G32)</f>
        <v>0</v>
      </c>
      <c r="H33" s="164" t="s">
        <v>218</v>
      </c>
      <c r="I33" s="354">
        <f>SUM(I31:I32)</f>
        <v>0</v>
      </c>
      <c r="J33" s="164" t="s">
        <v>218</v>
      </c>
      <c r="K33" s="382"/>
      <c r="L33" s="395"/>
    </row>
    <row r="34" spans="1:12" s="72" customFormat="1" ht="15" customHeight="1">
      <c r="A34" s="621">
        <f>A31+1</f>
        <v>10</v>
      </c>
      <c r="B34" s="613" t="s">
        <v>232</v>
      </c>
      <c r="C34" s="631" t="s">
        <v>233</v>
      </c>
      <c r="D34" s="634"/>
      <c r="E34" s="324" t="s">
        <v>234</v>
      </c>
      <c r="F34" s="164" t="s">
        <v>235</v>
      </c>
      <c r="G34" s="325" t="s">
        <v>234</v>
      </c>
      <c r="H34" s="164" t="s">
        <v>235</v>
      </c>
      <c r="I34" s="325"/>
      <c r="J34" s="164" t="s">
        <v>235</v>
      </c>
      <c r="K34" s="382"/>
      <c r="L34" s="395"/>
    </row>
    <row r="35" spans="1:12" s="72" customFormat="1" ht="15" customHeight="1">
      <c r="A35" s="621"/>
      <c r="B35" s="613"/>
      <c r="C35" s="628"/>
      <c r="D35" s="635"/>
      <c r="E35" s="324"/>
      <c r="F35" s="164" t="s">
        <v>236</v>
      </c>
      <c r="G35" s="325"/>
      <c r="H35" s="164" t="s">
        <v>236</v>
      </c>
      <c r="I35" s="325"/>
      <c r="J35" s="164" t="s">
        <v>236</v>
      </c>
      <c r="K35" s="382"/>
      <c r="L35" s="395"/>
    </row>
    <row r="36" spans="1:12" s="72" customFormat="1" ht="60" customHeight="1">
      <c r="A36" s="621"/>
      <c r="B36" s="613"/>
      <c r="C36" s="629"/>
      <c r="D36" s="636"/>
      <c r="E36" s="354">
        <f>SUM(E34:E35)</f>
        <v>0</v>
      </c>
      <c r="F36" s="164" t="s">
        <v>237</v>
      </c>
      <c r="G36" s="354">
        <f>SUM(G34:G35)</f>
        <v>0</v>
      </c>
      <c r="H36" s="164" t="s">
        <v>237</v>
      </c>
      <c r="I36" s="354">
        <f>SUM(I34:I35)</f>
        <v>0</v>
      </c>
      <c r="J36" s="164" t="s">
        <v>237</v>
      </c>
      <c r="K36" s="382"/>
      <c r="L36" s="395"/>
    </row>
    <row r="37" spans="1:12" s="72" customFormat="1" ht="46" customHeight="1">
      <c r="A37" s="332">
        <f>A34+1</f>
        <v>11</v>
      </c>
      <c r="B37" s="472" t="s">
        <v>238</v>
      </c>
      <c r="C37" s="477" t="s">
        <v>239</v>
      </c>
      <c r="D37" s="308"/>
      <c r="E37" s="330"/>
      <c r="F37" s="322" t="s">
        <v>195</v>
      </c>
      <c r="G37" s="331"/>
      <c r="H37" s="322" t="s">
        <v>195</v>
      </c>
      <c r="I37" s="331"/>
      <c r="J37" s="322" t="s">
        <v>195</v>
      </c>
      <c r="K37" s="383"/>
      <c r="L37" s="395" t="s">
        <v>240</v>
      </c>
    </row>
    <row r="38" spans="1:12" s="72" customFormat="1" ht="45.65" customHeight="1">
      <c r="A38" s="332">
        <f>A37+1</f>
        <v>12</v>
      </c>
      <c r="B38" s="472" t="s">
        <v>241</v>
      </c>
      <c r="C38" s="476" t="s">
        <v>242</v>
      </c>
      <c r="D38" s="308"/>
      <c r="E38" s="330"/>
      <c r="F38" s="322" t="s">
        <v>195</v>
      </c>
      <c r="G38" s="331"/>
      <c r="H38" s="322" t="s">
        <v>195</v>
      </c>
      <c r="I38" s="331"/>
      <c r="J38" s="322" t="s">
        <v>195</v>
      </c>
      <c r="K38" s="383"/>
      <c r="L38" s="395" t="s">
        <v>243</v>
      </c>
    </row>
    <row r="39" spans="1:12" s="72" customFormat="1" ht="51.65" customHeight="1">
      <c r="A39" s="332">
        <f>A38+1</f>
        <v>13</v>
      </c>
      <c r="B39" s="472" t="s">
        <v>306</v>
      </c>
      <c r="C39" s="469" t="s">
        <v>244</v>
      </c>
      <c r="D39" s="308"/>
      <c r="E39" s="333"/>
      <c r="F39" s="334" t="s">
        <v>245</v>
      </c>
      <c r="G39" s="335"/>
      <c r="H39" s="334" t="s">
        <v>245</v>
      </c>
      <c r="I39" s="335"/>
      <c r="J39" s="334" t="s">
        <v>245</v>
      </c>
      <c r="K39" s="391"/>
      <c r="L39" s="395"/>
    </row>
    <row r="40" spans="1:12" s="407" customFormat="1" ht="31.5" customHeight="1">
      <c r="A40" s="408"/>
      <c r="B40" s="401" t="s">
        <v>246</v>
      </c>
      <c r="C40" s="473"/>
      <c r="D40" s="474"/>
      <c r="E40" s="409"/>
      <c r="F40" s="403"/>
      <c r="G40" s="410"/>
      <c r="H40" s="403"/>
      <c r="I40" s="410"/>
      <c r="J40" s="403"/>
      <c r="K40" s="405"/>
      <c r="L40" s="406"/>
    </row>
    <row r="41" spans="1:12" s="72" customFormat="1" ht="76.5" customHeight="1">
      <c r="A41" s="336">
        <f>A39+1</f>
        <v>14</v>
      </c>
      <c r="B41" s="472" t="s">
        <v>247</v>
      </c>
      <c r="C41" s="469" t="s">
        <v>248</v>
      </c>
      <c r="D41" s="308"/>
      <c r="E41" s="337"/>
      <c r="F41" s="323" t="s">
        <v>223</v>
      </c>
      <c r="G41" s="338"/>
      <c r="H41" s="323" t="s">
        <v>223</v>
      </c>
      <c r="I41" s="338"/>
      <c r="J41" s="323" t="s">
        <v>223</v>
      </c>
      <c r="K41" s="392"/>
      <c r="L41" s="395"/>
    </row>
    <row r="42" spans="1:12" s="72" customFormat="1" ht="54.75" customHeight="1">
      <c r="A42" s="336">
        <f>A41+1</f>
        <v>15</v>
      </c>
      <c r="B42" s="472" t="s">
        <v>249</v>
      </c>
      <c r="C42" s="469" t="s">
        <v>250</v>
      </c>
      <c r="D42" s="308"/>
      <c r="E42" s="330"/>
      <c r="F42" s="322" t="s">
        <v>223</v>
      </c>
      <c r="G42" s="331"/>
      <c r="H42" s="322" t="s">
        <v>223</v>
      </c>
      <c r="I42" s="331"/>
      <c r="J42" s="322" t="s">
        <v>223</v>
      </c>
      <c r="K42" s="383"/>
      <c r="L42" s="395"/>
    </row>
    <row r="43" spans="1:12" s="72" customFormat="1" ht="67.5" customHeight="1">
      <c r="A43" s="336"/>
      <c r="B43" s="472" t="s">
        <v>251</v>
      </c>
      <c r="C43" s="469" t="s">
        <v>252</v>
      </c>
      <c r="D43" s="308"/>
      <c r="E43" s="330"/>
      <c r="F43" s="322" t="s">
        <v>223</v>
      </c>
      <c r="G43" s="331"/>
      <c r="H43" s="322"/>
      <c r="I43" s="331"/>
      <c r="J43" s="322"/>
      <c r="K43" s="383"/>
      <c r="L43" s="395"/>
    </row>
    <row r="44" spans="1:12" s="72" customFormat="1" ht="69.75" customHeight="1">
      <c r="A44" s="336">
        <f>A42+1</f>
        <v>16</v>
      </c>
      <c r="B44" s="472" t="s">
        <v>253</v>
      </c>
      <c r="C44" s="469" t="s">
        <v>254</v>
      </c>
      <c r="D44" s="308"/>
      <c r="E44" s="330"/>
      <c r="F44" s="322" t="s">
        <v>223</v>
      </c>
      <c r="G44" s="331"/>
      <c r="H44" s="322" t="s">
        <v>223</v>
      </c>
      <c r="I44" s="331"/>
      <c r="J44" s="322" t="s">
        <v>223</v>
      </c>
      <c r="K44" s="383"/>
      <c r="L44" s="397"/>
    </row>
    <row r="45" spans="1:12" s="72" customFormat="1" ht="92.25" customHeight="1">
      <c r="A45" s="336">
        <f t="shared" ref="A45" si="1">A44+1</f>
        <v>17</v>
      </c>
      <c r="B45" s="472" t="s">
        <v>255</v>
      </c>
      <c r="C45" s="469" t="s">
        <v>256</v>
      </c>
      <c r="D45" s="308"/>
      <c r="E45" s="330"/>
      <c r="F45" s="322" t="s">
        <v>257</v>
      </c>
      <c r="G45" s="331"/>
      <c r="H45" s="322" t="s">
        <v>257</v>
      </c>
      <c r="I45" s="331"/>
      <c r="J45" s="322" t="s">
        <v>257</v>
      </c>
      <c r="K45" s="383"/>
      <c r="L45" s="397"/>
    </row>
    <row r="46" spans="1:12" s="407" customFormat="1" ht="25" customHeight="1">
      <c r="A46" s="411"/>
      <c r="B46" s="606" t="s">
        <v>258</v>
      </c>
      <c r="C46" s="607"/>
      <c r="D46" s="607"/>
      <c r="E46" s="608"/>
      <c r="F46" s="608"/>
      <c r="G46" s="608"/>
      <c r="H46" s="608"/>
      <c r="I46" s="609"/>
      <c r="J46" s="609"/>
      <c r="K46" s="610"/>
      <c r="L46" s="412"/>
    </row>
    <row r="47" spans="1:12" s="72" customFormat="1" ht="25" customHeight="1">
      <c r="A47" s="348">
        <f>A45+1</f>
        <v>18</v>
      </c>
      <c r="B47" s="349"/>
      <c r="C47" s="349"/>
      <c r="D47" s="349"/>
      <c r="E47" s="350"/>
      <c r="F47" s="351"/>
      <c r="G47" s="350"/>
      <c r="H47" s="351"/>
      <c r="I47" s="350"/>
      <c r="J47" s="351"/>
      <c r="K47" s="393"/>
      <c r="L47" s="397"/>
    </row>
    <row r="48" spans="1:12" s="72" customFormat="1" ht="25" customHeight="1">
      <c r="A48" s="348">
        <f>A47+1</f>
        <v>19</v>
      </c>
      <c r="B48" s="349"/>
      <c r="C48" s="349"/>
      <c r="D48" s="349"/>
      <c r="E48" s="350"/>
      <c r="F48" s="351"/>
      <c r="G48" s="350"/>
      <c r="H48" s="351"/>
      <c r="I48" s="350"/>
      <c r="J48" s="351"/>
      <c r="K48" s="393"/>
      <c r="L48" s="397"/>
    </row>
    <row r="49" spans="1:80" s="72" customFormat="1" ht="25" customHeight="1">
      <c r="A49" s="348">
        <f t="shared" ref="A49:A53" si="2">A48+1</f>
        <v>20</v>
      </c>
      <c r="B49" s="349"/>
      <c r="C49" s="349"/>
      <c r="D49" s="349"/>
      <c r="E49" s="350"/>
      <c r="F49" s="351"/>
      <c r="G49" s="350"/>
      <c r="H49" s="351"/>
      <c r="I49" s="350"/>
      <c r="J49" s="351"/>
      <c r="K49" s="393"/>
      <c r="L49" s="397"/>
    </row>
    <row r="50" spans="1:80" s="72" customFormat="1" ht="25" customHeight="1">
      <c r="A50" s="348">
        <f t="shared" si="2"/>
        <v>21</v>
      </c>
      <c r="B50" s="349"/>
      <c r="C50" s="349"/>
      <c r="D50" s="349"/>
      <c r="E50" s="350"/>
      <c r="F50" s="351"/>
      <c r="G50" s="350"/>
      <c r="H50" s="351"/>
      <c r="I50" s="350"/>
      <c r="J50" s="351"/>
      <c r="K50" s="393"/>
      <c r="L50" s="397"/>
    </row>
    <row r="51" spans="1:80" s="72" customFormat="1" ht="25" customHeight="1">
      <c r="A51" s="348">
        <f t="shared" si="2"/>
        <v>22</v>
      </c>
      <c r="B51" s="349"/>
      <c r="C51" s="349"/>
      <c r="D51" s="349"/>
      <c r="E51" s="350"/>
      <c r="F51" s="351"/>
      <c r="G51" s="350"/>
      <c r="H51" s="351"/>
      <c r="I51" s="350"/>
      <c r="J51" s="351"/>
      <c r="K51" s="393"/>
      <c r="L51" s="397"/>
    </row>
    <row r="52" spans="1:80" s="72" customFormat="1" ht="25" customHeight="1">
      <c r="A52" s="348">
        <f t="shared" si="2"/>
        <v>23</v>
      </c>
      <c r="B52" s="345"/>
      <c r="C52" s="345"/>
      <c r="D52" s="345"/>
      <c r="E52" s="346"/>
      <c r="F52" s="347"/>
      <c r="G52" s="346"/>
      <c r="H52" s="347"/>
      <c r="I52" s="346"/>
      <c r="J52" s="347"/>
      <c r="K52" s="394"/>
      <c r="L52" s="397"/>
    </row>
    <row r="53" spans="1:80" s="72" customFormat="1" ht="25" customHeight="1" thickBot="1">
      <c r="A53" s="348">
        <f t="shared" si="2"/>
        <v>24</v>
      </c>
      <c r="B53" s="345"/>
      <c r="C53" s="345"/>
      <c r="D53" s="345"/>
      <c r="E53" s="346"/>
      <c r="F53" s="347"/>
      <c r="G53" s="346"/>
      <c r="H53" s="347"/>
      <c r="I53" s="346"/>
      <c r="J53" s="347"/>
      <c r="K53" s="394"/>
      <c r="L53" s="398"/>
    </row>
    <row r="54" spans="1:80" s="94" customFormat="1" ht="15.5">
      <c r="A54" s="478"/>
      <c r="B54" s="478"/>
      <c r="C54" s="478"/>
      <c r="D54" s="478"/>
      <c r="E54" s="478"/>
      <c r="F54" s="486"/>
      <c r="G54" s="478"/>
      <c r="H54" s="487"/>
      <c r="I54" s="478"/>
      <c r="J54" s="487"/>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8"/>
      <c r="AZ54" s="478"/>
      <c r="BA54" s="478"/>
      <c r="BB54" s="478"/>
      <c r="BC54" s="478"/>
      <c r="BD54" s="478"/>
      <c r="BE54" s="478"/>
      <c r="BF54" s="478"/>
      <c r="BG54" s="478"/>
      <c r="BH54" s="478"/>
      <c r="BI54" s="478"/>
      <c r="BJ54" s="478"/>
      <c r="BK54" s="478"/>
      <c r="BL54" s="478"/>
      <c r="BM54" s="478"/>
      <c r="BN54" s="478"/>
      <c r="BO54" s="478"/>
      <c r="BP54" s="478"/>
      <c r="BQ54" s="478"/>
      <c r="BR54" s="478"/>
      <c r="BS54" s="478"/>
      <c r="BT54" s="478"/>
      <c r="BU54" s="478"/>
      <c r="BV54" s="478"/>
      <c r="BW54" s="478"/>
      <c r="BX54" s="478"/>
      <c r="BY54" s="478"/>
      <c r="BZ54" s="478"/>
      <c r="CA54" s="478"/>
      <c r="CB54" s="478"/>
    </row>
    <row r="55" spans="1:80" s="94" customFormat="1" ht="15.5">
      <c r="A55" s="478"/>
      <c r="B55" s="95" t="s">
        <v>259</v>
      </c>
      <c r="C55" s="95"/>
      <c r="D55" s="95"/>
      <c r="E55" s="478"/>
      <c r="F55" s="486"/>
      <c r="G55" s="478"/>
      <c r="H55" s="487"/>
      <c r="I55" s="478"/>
      <c r="J55" s="487"/>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row>
    <row r="56" spans="1:80" s="94" customFormat="1" ht="15.5">
      <c r="A56" s="478"/>
      <c r="B56" s="478" t="s">
        <v>260</v>
      </c>
      <c r="C56" s="478"/>
      <c r="D56" s="478"/>
      <c r="E56" s="478"/>
      <c r="F56" s="486"/>
      <c r="G56" s="478"/>
      <c r="H56" s="487"/>
      <c r="I56" s="478"/>
      <c r="J56" s="487"/>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8"/>
      <c r="BM56" s="478"/>
      <c r="BN56" s="478"/>
      <c r="BO56" s="478"/>
      <c r="BP56" s="478"/>
      <c r="BQ56" s="478"/>
      <c r="BR56" s="478"/>
      <c r="BS56" s="478"/>
      <c r="BT56" s="478"/>
      <c r="BU56" s="478"/>
      <c r="BV56" s="478"/>
      <c r="BW56" s="478"/>
      <c r="BX56" s="478"/>
      <c r="BY56" s="478"/>
      <c r="BZ56" s="478"/>
      <c r="CA56" s="478"/>
      <c r="CB56" s="478"/>
    </row>
    <row r="57" spans="1:80" s="94" customFormat="1" ht="15.5">
      <c r="A57" s="478"/>
      <c r="B57" s="478" t="s">
        <v>261</v>
      </c>
      <c r="C57" s="478"/>
      <c r="D57" s="478"/>
      <c r="E57" s="478"/>
      <c r="F57" s="486"/>
      <c r="G57" s="478"/>
      <c r="H57" s="487"/>
      <c r="I57" s="478"/>
      <c r="J57" s="487"/>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8"/>
      <c r="BM57" s="478"/>
      <c r="BN57" s="478"/>
      <c r="BO57" s="478"/>
      <c r="BP57" s="478"/>
      <c r="BQ57" s="478"/>
      <c r="BR57" s="478"/>
      <c r="BS57" s="478"/>
      <c r="BT57" s="478"/>
      <c r="BU57" s="478"/>
      <c r="BV57" s="478"/>
      <c r="BW57" s="478"/>
      <c r="BX57" s="478"/>
      <c r="BY57" s="478"/>
      <c r="BZ57" s="478"/>
      <c r="CA57" s="478"/>
      <c r="CB57" s="478"/>
    </row>
    <row r="58" spans="1:80" s="94" customFormat="1" ht="15.5">
      <c r="A58" s="478"/>
      <c r="B58" s="478" t="s">
        <v>262</v>
      </c>
      <c r="C58" s="478"/>
      <c r="D58" s="478"/>
      <c r="E58" s="478"/>
      <c r="F58" s="486"/>
      <c r="G58" s="478"/>
      <c r="H58" s="487"/>
      <c r="I58" s="478"/>
      <c r="J58" s="487"/>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8"/>
      <c r="AY58" s="478"/>
      <c r="AZ58" s="478"/>
      <c r="BA58" s="478"/>
      <c r="BB58" s="478"/>
      <c r="BC58" s="478"/>
      <c r="BD58" s="478"/>
      <c r="BE58" s="478"/>
      <c r="BF58" s="478"/>
      <c r="BG58" s="478"/>
      <c r="BH58" s="478"/>
      <c r="BI58" s="478"/>
      <c r="BJ58" s="478"/>
      <c r="BK58" s="478"/>
      <c r="BL58" s="478"/>
      <c r="BM58" s="478"/>
      <c r="BN58" s="478"/>
      <c r="BO58" s="478"/>
      <c r="BP58" s="478"/>
      <c r="BQ58" s="478"/>
      <c r="BR58" s="478"/>
      <c r="BS58" s="478"/>
      <c r="BT58" s="478"/>
      <c r="BU58" s="478"/>
      <c r="BV58" s="478"/>
      <c r="BW58" s="478"/>
      <c r="BX58" s="478"/>
      <c r="BY58" s="478"/>
      <c r="BZ58" s="478"/>
      <c r="CA58" s="478"/>
      <c r="CB58" s="478"/>
    </row>
    <row r="59" spans="1:80" s="94" customFormat="1" ht="15.5">
      <c r="A59" s="478"/>
      <c r="B59"/>
      <c r="C59"/>
      <c r="D59"/>
      <c r="E59" s="478"/>
      <c r="F59" s="486"/>
      <c r="G59" s="478"/>
      <c r="H59" s="487"/>
      <c r="I59" s="478"/>
      <c r="J59" s="487"/>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8"/>
      <c r="BM59" s="478"/>
      <c r="BN59" s="478"/>
      <c r="BO59" s="478"/>
      <c r="BP59" s="478"/>
      <c r="BQ59" s="478"/>
      <c r="BR59" s="478"/>
      <c r="BS59" s="478"/>
      <c r="BT59" s="478"/>
      <c r="BU59" s="478"/>
      <c r="BV59" s="478"/>
      <c r="BW59" s="478"/>
      <c r="BX59" s="478"/>
      <c r="BY59" s="478"/>
      <c r="BZ59" s="478"/>
      <c r="CA59" s="478"/>
      <c r="CB59" s="478"/>
    </row>
    <row r="60" spans="1:80" s="94" customFormat="1" ht="15.5">
      <c r="A60" s="478"/>
      <c r="B60" s="478"/>
      <c r="C60" s="478"/>
      <c r="D60" s="478"/>
      <c r="E60" s="478"/>
      <c r="F60" s="486"/>
      <c r="G60" s="478"/>
      <c r="H60" s="487"/>
      <c r="I60" s="478"/>
      <c r="J60" s="487"/>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8"/>
      <c r="BN60" s="478"/>
      <c r="BO60" s="478"/>
      <c r="BP60" s="478"/>
      <c r="BQ60" s="478"/>
      <c r="BR60" s="478"/>
      <c r="BS60" s="478"/>
      <c r="BT60" s="478"/>
      <c r="BU60" s="478"/>
      <c r="BV60" s="478"/>
      <c r="BW60" s="478"/>
      <c r="BX60" s="478"/>
      <c r="BY60" s="478"/>
      <c r="BZ60" s="478"/>
      <c r="CA60" s="478"/>
      <c r="CB60" s="478"/>
    </row>
  </sheetData>
  <mergeCells count="29">
    <mergeCell ref="D31:D33"/>
    <mergeCell ref="D34:D36"/>
    <mergeCell ref="E4:H4"/>
    <mergeCell ref="E6:H6"/>
    <mergeCell ref="E5:F5"/>
    <mergeCell ref="G5:H5"/>
    <mergeCell ref="B8:H9"/>
    <mergeCell ref="E11:H11"/>
    <mergeCell ref="E17:F17"/>
    <mergeCell ref="E12:H12"/>
    <mergeCell ref="E13:H13"/>
    <mergeCell ref="G17:H17"/>
    <mergeCell ref="D23:D25"/>
    <mergeCell ref="B46:K46"/>
    <mergeCell ref="L17:L18"/>
    <mergeCell ref="B23:B25"/>
    <mergeCell ref="A23:A25"/>
    <mergeCell ref="B16:H16"/>
    <mergeCell ref="B34:B36"/>
    <mergeCell ref="A31:A33"/>
    <mergeCell ref="A34:A36"/>
    <mergeCell ref="A17:A18"/>
    <mergeCell ref="I17:J17"/>
    <mergeCell ref="K17:K18"/>
    <mergeCell ref="B31:B33"/>
    <mergeCell ref="C23:C25"/>
    <mergeCell ref="C31:C33"/>
    <mergeCell ref="C34:C36"/>
    <mergeCell ref="B17:B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14" zoomScale="90" zoomScaleNormal="90" workbookViewId="0">
      <selection activeCell="B13" sqref="B13"/>
    </sheetView>
  </sheetViews>
  <sheetFormatPr defaultColWidth="8.81640625" defaultRowHeight="14.5"/>
  <cols>
    <col min="2" max="2" width="57.453125" customWidth="1"/>
    <col min="3" max="3" width="16.81640625" customWidth="1"/>
    <col min="4" max="4" width="20.81640625" customWidth="1"/>
    <col min="5" max="5" width="33.453125" customWidth="1"/>
    <col min="6" max="6" width="16.81640625" customWidth="1"/>
    <col min="7" max="7" width="40.453125" customWidth="1"/>
    <col min="8" max="8" width="42.453125" customWidth="1"/>
    <col min="9" max="9" width="7.453125" customWidth="1"/>
    <col min="10" max="10" width="36.1796875" customWidth="1"/>
    <col min="11" max="11" width="39.81640625" customWidth="1"/>
    <col min="12" max="12" width="32.453125" customWidth="1"/>
  </cols>
  <sheetData>
    <row r="1" spans="2:12" ht="15" thickBot="1"/>
    <row r="2" spans="2:12" ht="23.25" customHeight="1" thickBot="1">
      <c r="B2" s="647" t="s">
        <v>263</v>
      </c>
      <c r="C2" s="648"/>
      <c r="D2" s="648"/>
      <c r="E2" s="648"/>
      <c r="F2" s="648"/>
      <c r="G2" s="648"/>
      <c r="H2" s="649"/>
      <c r="I2" s="150"/>
      <c r="J2" s="650" t="s">
        <v>264</v>
      </c>
      <c r="K2" s="651"/>
      <c r="L2" s="652"/>
    </row>
    <row r="3" spans="2:12" ht="67" customHeight="1" thickBot="1">
      <c r="B3" s="75" t="s">
        <v>265</v>
      </c>
      <c r="C3" s="76" t="s">
        <v>266</v>
      </c>
      <c r="D3" s="76" t="s">
        <v>267</v>
      </c>
      <c r="E3" s="76" t="s">
        <v>268</v>
      </c>
      <c r="F3" s="76" t="s">
        <v>269</v>
      </c>
      <c r="G3" s="76" t="s">
        <v>270</v>
      </c>
      <c r="H3" s="76" t="s">
        <v>271</v>
      </c>
      <c r="I3" s="151"/>
      <c r="J3" s="146" t="s">
        <v>272</v>
      </c>
      <c r="K3" s="147" t="s">
        <v>273</v>
      </c>
      <c r="L3" s="146" t="s">
        <v>274</v>
      </c>
    </row>
    <row r="4" spans="2:12" ht="12.75" hidden="1" customHeight="1" thickBot="1">
      <c r="B4" s="77"/>
      <c r="C4" s="78" t="s">
        <v>275</v>
      </c>
      <c r="D4" s="79" t="s">
        <v>276</v>
      </c>
      <c r="E4" s="79"/>
      <c r="F4" s="79"/>
      <c r="G4" s="79"/>
      <c r="H4" s="79"/>
      <c r="I4" s="82"/>
      <c r="J4" s="148"/>
      <c r="K4" s="148"/>
      <c r="L4" s="149"/>
    </row>
    <row r="5" spans="2:12" ht="13" hidden="1" customHeight="1" thickBot="1">
      <c r="B5" s="77"/>
      <c r="C5" s="78" t="s">
        <v>277</v>
      </c>
      <c r="D5" s="79" t="s">
        <v>278</v>
      </c>
      <c r="E5" s="79"/>
      <c r="F5" s="79" t="s">
        <v>279</v>
      </c>
      <c r="G5" s="79"/>
      <c r="H5" s="79"/>
      <c r="I5" s="82"/>
      <c r="J5" s="148"/>
      <c r="K5" s="148"/>
      <c r="L5" s="149"/>
    </row>
    <row r="6" spans="2:12" ht="13" hidden="1" customHeight="1" thickBot="1">
      <c r="B6" s="77"/>
      <c r="C6" s="78" t="s">
        <v>280</v>
      </c>
      <c r="D6" s="79" t="s">
        <v>281</v>
      </c>
      <c r="E6" s="79"/>
      <c r="F6" s="79" t="s">
        <v>282</v>
      </c>
      <c r="G6" s="79"/>
      <c r="H6" s="79"/>
      <c r="I6" s="82"/>
      <c r="J6" s="148"/>
      <c r="K6" s="148"/>
      <c r="L6" s="149"/>
    </row>
    <row r="7" spans="2:12" ht="13" hidden="1" customHeight="1" thickBot="1">
      <c r="B7" s="80"/>
      <c r="C7" s="81" t="s">
        <v>283</v>
      </c>
      <c r="D7" s="82" t="s">
        <v>284</v>
      </c>
      <c r="E7" s="82"/>
      <c r="F7" s="82" t="s">
        <v>285</v>
      </c>
      <c r="G7" s="82"/>
      <c r="H7" s="79"/>
      <c r="I7" s="82"/>
      <c r="J7" s="148"/>
      <c r="K7" s="148"/>
      <c r="L7" s="149"/>
    </row>
    <row r="8" spans="2:12" ht="13" hidden="1" customHeight="1" thickBot="1">
      <c r="B8" s="83"/>
      <c r="C8" s="84" t="s">
        <v>286</v>
      </c>
      <c r="D8" s="83" t="s">
        <v>287</v>
      </c>
      <c r="E8" s="83"/>
      <c r="F8" s="83"/>
      <c r="G8" s="83"/>
      <c r="H8" s="79"/>
      <c r="I8" s="82"/>
      <c r="J8" s="148"/>
      <c r="K8" s="148"/>
      <c r="L8" s="149"/>
    </row>
    <row r="9" spans="2:12" ht="13" hidden="1" customHeight="1" thickBot="1">
      <c r="B9" s="83"/>
      <c r="C9" s="84" t="s">
        <v>288</v>
      </c>
      <c r="D9" s="83"/>
      <c r="E9" s="83"/>
      <c r="F9" s="83"/>
      <c r="G9" s="83"/>
      <c r="H9" s="79"/>
      <c r="I9" s="82"/>
      <c r="J9" s="148"/>
      <c r="K9" s="148"/>
      <c r="L9" s="149"/>
    </row>
    <row r="10" spans="2:12" ht="13" hidden="1" customHeight="1" thickBot="1">
      <c r="B10" s="85"/>
      <c r="C10" s="86" t="s">
        <v>289</v>
      </c>
      <c r="D10" s="87"/>
      <c r="E10" s="87"/>
      <c r="F10" s="87"/>
      <c r="G10" s="79"/>
      <c r="H10" s="79"/>
      <c r="I10" s="82"/>
      <c r="J10" s="148"/>
      <c r="K10" s="148"/>
      <c r="L10" s="149"/>
    </row>
    <row r="11" spans="2:12" ht="13" hidden="1" customHeight="1" thickBot="1">
      <c r="B11" s="85"/>
      <c r="C11" s="88" t="s">
        <v>290</v>
      </c>
      <c r="D11" s="89"/>
      <c r="E11" s="89"/>
      <c r="F11" s="89"/>
      <c r="G11" s="79"/>
      <c r="H11" s="79"/>
      <c r="I11" s="82"/>
      <c r="J11" s="148"/>
      <c r="K11" s="148"/>
      <c r="L11" s="149"/>
    </row>
    <row r="12" spans="2:12" ht="15" hidden="1" thickBot="1">
      <c r="B12" s="85"/>
      <c r="C12" s="88" t="s">
        <v>291</v>
      </c>
      <c r="D12" s="89"/>
      <c r="E12" s="89"/>
      <c r="F12" s="89"/>
      <c r="G12" s="79"/>
      <c r="H12" s="79"/>
      <c r="I12" s="82"/>
      <c r="J12" s="148"/>
      <c r="K12" s="148"/>
      <c r="L12" s="149"/>
    </row>
    <row r="13" spans="2:12" ht="45" customHeight="1" thickBot="1">
      <c r="B13" s="290"/>
      <c r="C13" s="291" t="s">
        <v>292</v>
      </c>
      <c r="D13" s="291" t="s">
        <v>292</v>
      </c>
      <c r="E13" s="292"/>
      <c r="F13" s="291" t="s">
        <v>292</v>
      </c>
      <c r="G13" s="292"/>
      <c r="H13" s="292"/>
      <c r="I13" s="152"/>
      <c r="J13" s="148"/>
      <c r="K13" s="148"/>
      <c r="L13" s="148"/>
    </row>
    <row r="14" spans="2:12" ht="45" customHeight="1" thickBot="1">
      <c r="B14" s="290"/>
      <c r="C14" s="291" t="s">
        <v>292</v>
      </c>
      <c r="D14" s="291" t="s">
        <v>292</v>
      </c>
      <c r="E14" s="292"/>
      <c r="F14" s="291" t="s">
        <v>292</v>
      </c>
      <c r="G14" s="292"/>
      <c r="H14" s="292"/>
      <c r="I14" s="152"/>
      <c r="J14" s="148"/>
      <c r="K14" s="148"/>
      <c r="L14" s="148"/>
    </row>
    <row r="15" spans="2:12" ht="45" customHeight="1" thickBot="1">
      <c r="B15" s="290"/>
      <c r="C15" s="291" t="s">
        <v>292</v>
      </c>
      <c r="D15" s="291" t="s">
        <v>292</v>
      </c>
      <c r="E15" s="292"/>
      <c r="F15" s="291" t="s">
        <v>292</v>
      </c>
      <c r="G15" s="292"/>
      <c r="H15" s="292"/>
      <c r="I15" s="152"/>
      <c r="J15" s="148"/>
      <c r="K15" s="148"/>
      <c r="L15" s="148"/>
    </row>
    <row r="16" spans="2:12" ht="45" customHeight="1" thickBot="1">
      <c r="B16" s="290"/>
      <c r="C16" s="291" t="s">
        <v>292</v>
      </c>
      <c r="D16" s="291" t="s">
        <v>292</v>
      </c>
      <c r="E16" s="292"/>
      <c r="F16" s="291" t="s">
        <v>292</v>
      </c>
      <c r="G16" s="292"/>
      <c r="H16" s="292"/>
      <c r="I16" s="152"/>
      <c r="J16" s="148"/>
      <c r="K16" s="148"/>
      <c r="L16" s="148"/>
    </row>
    <row r="17" spans="2:12" ht="45" customHeight="1" thickBot="1">
      <c r="B17" s="290"/>
      <c r="C17" s="291" t="s">
        <v>292</v>
      </c>
      <c r="D17" s="291" t="s">
        <v>292</v>
      </c>
      <c r="E17" s="292"/>
      <c r="F17" s="291" t="s">
        <v>292</v>
      </c>
      <c r="G17" s="292"/>
      <c r="H17" s="292"/>
      <c r="I17" s="152"/>
      <c r="J17" s="148"/>
      <c r="K17" s="148"/>
      <c r="L17" s="148"/>
    </row>
    <row r="18" spans="2:12" ht="45" customHeight="1" thickBot="1">
      <c r="B18" s="290"/>
      <c r="C18" s="291" t="s">
        <v>292</v>
      </c>
      <c r="D18" s="291" t="s">
        <v>292</v>
      </c>
      <c r="E18" s="292"/>
      <c r="F18" s="291" t="s">
        <v>292</v>
      </c>
      <c r="G18" s="292"/>
      <c r="H18" s="292"/>
      <c r="I18" s="152"/>
      <c r="J18" s="148"/>
      <c r="K18" s="148"/>
      <c r="L18" s="148"/>
    </row>
    <row r="19" spans="2:12" ht="15" thickBot="1">
      <c r="B19" s="90" t="s">
        <v>72</v>
      </c>
      <c r="J19" s="148"/>
      <c r="K19" s="148"/>
      <c r="L19" s="148"/>
    </row>
    <row r="20" spans="2:12" ht="15" thickBot="1">
      <c r="J20" s="148"/>
      <c r="K20" s="148"/>
      <c r="L20" s="148"/>
    </row>
    <row r="21" spans="2:12" ht="16" thickBot="1">
      <c r="B21" s="653" t="s">
        <v>293</v>
      </c>
      <c r="C21" s="654"/>
      <c r="D21" s="654"/>
      <c r="E21" s="655"/>
      <c r="F21" s="655"/>
      <c r="G21" s="655"/>
      <c r="H21" s="656"/>
      <c r="J21" s="148"/>
      <c r="K21" s="148"/>
      <c r="L21" s="148"/>
    </row>
    <row r="22" spans="2:12" ht="44" thickBot="1">
      <c r="B22" s="153" t="s">
        <v>265</v>
      </c>
      <c r="C22" s="154" t="s">
        <v>266</v>
      </c>
      <c r="D22" s="154" t="s">
        <v>267</v>
      </c>
      <c r="E22" s="154" t="s">
        <v>268</v>
      </c>
      <c r="F22" s="154" t="s">
        <v>269</v>
      </c>
      <c r="G22" s="154" t="s">
        <v>270</v>
      </c>
      <c r="H22" s="155" t="s">
        <v>271</v>
      </c>
      <c r="J22" s="148"/>
      <c r="K22" s="148"/>
      <c r="L22" s="148"/>
    </row>
    <row r="23" spans="2:12" ht="15" thickBot="1">
      <c r="B23" s="156"/>
      <c r="C23" s="157" t="s">
        <v>292</v>
      </c>
      <c r="D23" s="157" t="s">
        <v>292</v>
      </c>
      <c r="E23" s="158"/>
      <c r="F23" s="157" t="s">
        <v>292</v>
      </c>
      <c r="G23" s="158"/>
      <c r="H23" s="159"/>
      <c r="J23" s="148"/>
      <c r="K23" s="148"/>
      <c r="L23" s="148"/>
    </row>
    <row r="24" spans="2:12" ht="15" thickBot="1">
      <c r="B24" s="156"/>
      <c r="C24" s="157" t="s">
        <v>292</v>
      </c>
      <c r="D24" s="157" t="s">
        <v>292</v>
      </c>
      <c r="E24" s="158"/>
      <c r="F24" s="157" t="s">
        <v>292</v>
      </c>
      <c r="G24" s="158"/>
      <c r="H24" s="159"/>
      <c r="J24" s="148"/>
      <c r="K24" s="148"/>
      <c r="L24" s="148"/>
    </row>
    <row r="25" spans="2:12" ht="15" thickBot="1">
      <c r="B25" s="156"/>
      <c r="C25" s="157" t="s">
        <v>292</v>
      </c>
      <c r="D25" s="157" t="s">
        <v>292</v>
      </c>
      <c r="E25" s="158"/>
      <c r="F25" s="157" t="s">
        <v>292</v>
      </c>
      <c r="G25" s="158"/>
      <c r="H25" s="159"/>
      <c r="J25" s="148"/>
      <c r="K25" s="148"/>
      <c r="L25" s="148"/>
    </row>
    <row r="26" spans="2:12" ht="15" thickBot="1">
      <c r="B26" s="156"/>
      <c r="C26" s="157" t="s">
        <v>292</v>
      </c>
      <c r="D26" s="157" t="s">
        <v>292</v>
      </c>
      <c r="E26" s="158"/>
      <c r="F26" s="157" t="s">
        <v>292</v>
      </c>
      <c r="G26" s="158"/>
      <c r="H26" s="159"/>
      <c r="J26" s="148"/>
      <c r="K26" s="148"/>
      <c r="L26" s="148"/>
    </row>
    <row r="27" spans="2:12" ht="15" thickBot="1">
      <c r="B27" s="156"/>
      <c r="C27" s="157" t="s">
        <v>292</v>
      </c>
      <c r="D27" s="157" t="s">
        <v>292</v>
      </c>
      <c r="E27" s="158"/>
      <c r="F27" s="157" t="s">
        <v>292</v>
      </c>
      <c r="G27" s="158"/>
      <c r="H27" s="159"/>
      <c r="J27" s="148"/>
      <c r="K27" s="148"/>
      <c r="L27" s="148"/>
    </row>
    <row r="28" spans="2:12" ht="15" thickBot="1">
      <c r="B28" s="160"/>
      <c r="C28" s="161" t="s">
        <v>292</v>
      </c>
      <c r="D28" s="161" t="s">
        <v>292</v>
      </c>
      <c r="E28" s="162"/>
      <c r="F28" s="161" t="s">
        <v>292</v>
      </c>
      <c r="G28" s="162"/>
      <c r="H28" s="163"/>
      <c r="J28" s="148"/>
      <c r="K28" s="148"/>
      <c r="L28" s="148"/>
    </row>
    <row r="29" spans="2:12" ht="15" thickBot="1"/>
    <row r="30" spans="2:12" ht="30.75" customHeight="1" thickBot="1">
      <c r="B30" s="168" t="s">
        <v>294</v>
      </c>
      <c r="C30" s="167"/>
      <c r="D30" s="166" t="s">
        <v>295</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1640625" defaultRowHeight="14.5"/>
  <cols>
    <col min="1" max="1" width="9.1796875" style="50"/>
    <col min="2" max="2" width="35.453125" customWidth="1"/>
    <col min="3" max="3" width="48.453125" customWidth="1"/>
    <col min="4" max="4" width="15.453125" customWidth="1"/>
    <col min="5" max="6" width="22.453125" customWidth="1"/>
    <col min="7" max="8" width="15.453125" customWidth="1"/>
    <col min="9" max="11" width="13" customWidth="1"/>
    <col min="12" max="27" width="10.453125" customWidth="1"/>
  </cols>
  <sheetData>
    <row r="1" spans="1:27" ht="89.25" customHeight="1" thickBot="1">
      <c r="B1" s="657" t="s">
        <v>296</v>
      </c>
      <c r="C1" s="658"/>
      <c r="D1" s="659"/>
    </row>
    <row r="2" spans="1:27" ht="39.75" customHeight="1" thickBot="1">
      <c r="B2" s="5" t="s">
        <v>297</v>
      </c>
      <c r="C2" s="6"/>
      <c r="D2" s="6"/>
      <c r="E2" s="7"/>
      <c r="F2" s="7"/>
    </row>
    <row r="3" spans="1:27" ht="30" customHeight="1" thickBot="1">
      <c r="B3" s="59" t="s">
        <v>298</v>
      </c>
      <c r="C3" s="8">
        <f>'1 Workplan'!C11</f>
        <v>0</v>
      </c>
      <c r="D3" s="32"/>
      <c r="E3" s="7"/>
      <c r="F3" s="7"/>
    </row>
    <row r="4" spans="1:27" ht="35.25" customHeight="1" thickBot="1">
      <c r="B4" s="60" t="s">
        <v>299</v>
      </c>
      <c r="C4" s="8">
        <f>'1 Workplan'!C12</f>
        <v>0</v>
      </c>
      <c r="D4" s="10"/>
      <c r="E4" s="9"/>
      <c r="F4" s="9"/>
    </row>
    <row r="5" spans="1:27" ht="15" thickBot="1">
      <c r="B5" s="10"/>
      <c r="C5" s="11"/>
      <c r="F5" s="7"/>
    </row>
    <row r="6" spans="1:27" ht="31" customHeight="1" thickBot="1">
      <c r="B6" s="63" t="s">
        <v>190</v>
      </c>
      <c r="C6" s="29">
        <f>'1 Workplan'!C15</f>
        <v>0</v>
      </c>
      <c r="F6" s="68"/>
      <c r="G6" s="64" t="s">
        <v>300</v>
      </c>
      <c r="H6" s="65" t="s">
        <v>301</v>
      </c>
    </row>
    <row r="7" spans="1:27" ht="39" customHeight="1" thickBot="1">
      <c r="B7" s="63" t="s">
        <v>191</v>
      </c>
      <c r="C7" s="29">
        <f>'1 Workplan'!C16</f>
        <v>0</v>
      </c>
      <c r="F7" s="69"/>
      <c r="G7" s="57">
        <f>'5 Summary Data'!C11</f>
        <v>0</v>
      </c>
      <c r="H7" s="58">
        <f>'5 Summary Data'!C12</f>
        <v>0</v>
      </c>
      <c r="I7" s="666" t="s">
        <v>103</v>
      </c>
      <c r="J7" s="667"/>
      <c r="K7" s="668"/>
      <c r="L7" s="663">
        <v>2024</v>
      </c>
      <c r="M7" s="664"/>
      <c r="N7" s="664"/>
      <c r="O7" s="664"/>
      <c r="P7" s="664"/>
      <c r="Q7" s="664"/>
      <c r="R7" s="664"/>
      <c r="S7" s="664"/>
      <c r="T7" s="663">
        <v>2025</v>
      </c>
      <c r="U7" s="664"/>
      <c r="V7" s="664"/>
      <c r="W7" s="664"/>
      <c r="X7" s="664"/>
      <c r="Y7" s="664"/>
      <c r="Z7" s="664"/>
      <c r="AA7" s="665"/>
    </row>
    <row r="8" spans="1:27" ht="24.75" customHeight="1" thickBot="1">
      <c r="B8" s="12"/>
      <c r="C8" s="34"/>
      <c r="D8" s="35"/>
      <c r="E8" s="35"/>
      <c r="F8" s="35"/>
      <c r="G8" s="34"/>
      <c r="H8" s="36"/>
      <c r="I8" s="669"/>
      <c r="J8" s="670"/>
      <c r="K8" s="671"/>
      <c r="L8" s="660" t="s">
        <v>105</v>
      </c>
      <c r="M8" s="661"/>
      <c r="N8" s="660" t="s">
        <v>106</v>
      </c>
      <c r="O8" s="661"/>
      <c r="P8" s="660" t="s">
        <v>107</v>
      </c>
      <c r="Q8" s="661"/>
      <c r="R8" s="660" t="s">
        <v>104</v>
      </c>
      <c r="S8" s="662"/>
      <c r="T8" s="660" t="s">
        <v>105</v>
      </c>
      <c r="U8" s="661"/>
      <c r="V8" s="660" t="s">
        <v>106</v>
      </c>
      <c r="W8" s="661"/>
      <c r="X8" s="660" t="s">
        <v>107</v>
      </c>
      <c r="Y8" s="661"/>
      <c r="Z8" s="660" t="s">
        <v>104</v>
      </c>
      <c r="AA8" s="662"/>
    </row>
    <row r="9" spans="1:27" ht="67.5" customHeight="1">
      <c r="B9" s="13"/>
      <c r="C9" s="14" t="s">
        <v>302</v>
      </c>
      <c r="D9" s="33" t="s">
        <v>303</v>
      </c>
      <c r="E9" s="97" t="s">
        <v>304</v>
      </c>
      <c r="F9" s="97" t="s">
        <v>305</v>
      </c>
      <c r="G9" s="39" t="s">
        <v>66</v>
      </c>
      <c r="H9" s="40" t="s">
        <v>67</v>
      </c>
      <c r="I9" s="21" t="s">
        <v>108</v>
      </c>
      <c r="J9" s="22" t="s">
        <v>109</v>
      </c>
      <c r="K9" s="23" t="s">
        <v>110</v>
      </c>
      <c r="L9" s="24" t="s">
        <v>111</v>
      </c>
      <c r="M9" s="24" t="s">
        <v>110</v>
      </c>
      <c r="N9" s="24" t="s">
        <v>111</v>
      </c>
      <c r="O9" s="24" t="s">
        <v>110</v>
      </c>
      <c r="P9" s="24" t="s">
        <v>111</v>
      </c>
      <c r="Q9" s="24" t="s">
        <v>110</v>
      </c>
      <c r="R9" s="24" t="s">
        <v>111</v>
      </c>
      <c r="S9" s="24" t="s">
        <v>110</v>
      </c>
      <c r="T9" s="24" t="s">
        <v>111</v>
      </c>
      <c r="U9" s="24" t="s">
        <v>110</v>
      </c>
      <c r="V9" s="24" t="s">
        <v>111</v>
      </c>
      <c r="W9" s="24" t="s">
        <v>110</v>
      </c>
      <c r="X9" s="24" t="s">
        <v>111</v>
      </c>
      <c r="Y9" s="24" t="s">
        <v>110</v>
      </c>
      <c r="Z9" s="24" t="s">
        <v>111</v>
      </c>
      <c r="AA9" s="119" t="s">
        <v>110</v>
      </c>
    </row>
    <row r="10" spans="1:27" ht="32.5" customHeight="1">
      <c r="A10" s="50">
        <v>1</v>
      </c>
      <c r="B10" s="54" t="s">
        <v>68</v>
      </c>
      <c r="C10" s="16">
        <f>'1 Workplan'!C21</f>
        <v>0</v>
      </c>
      <c r="D10" s="16">
        <f>'1 Workplan'!F21</f>
        <v>0</v>
      </c>
      <c r="E10" s="98">
        <f>'1 Workplan'!D21</f>
        <v>0</v>
      </c>
      <c r="F10" s="98">
        <f>'1 Workplan'!E21</f>
        <v>0</v>
      </c>
      <c r="G10" s="16">
        <f>'1 Workplan'!G21</f>
        <v>0</v>
      </c>
      <c r="H10" s="16">
        <f>'1 Workplan'!H21</f>
        <v>0</v>
      </c>
      <c r="I10" s="142">
        <f>'2. Detailed Budget'!D13</f>
        <v>0</v>
      </c>
      <c r="J10" s="142">
        <f>'2. Detailed Budget'!E13</f>
        <v>0</v>
      </c>
      <c r="K10" s="142">
        <f>'2. Detailed Budget'!F13</f>
        <v>0</v>
      </c>
      <c r="L10" s="143" t="e">
        <f>'2. Detailed Budget'!#REF!</f>
        <v>#REF!</v>
      </c>
      <c r="M10" s="143" t="e">
        <f>'2. Detailed Budget'!#REF!</f>
        <v>#REF!</v>
      </c>
      <c r="N10" s="143" t="e">
        <f>'2. Detailed Budget'!#REF!</f>
        <v>#REF!</v>
      </c>
      <c r="O10" s="143" t="e">
        <f>'2. Detailed Budget'!#REF!</f>
        <v>#REF!</v>
      </c>
      <c r="P10" s="143" t="e">
        <f>'2. Detailed Budget'!#REF!</f>
        <v>#REF!</v>
      </c>
      <c r="Q10" s="143" t="e">
        <f>'2. Detailed Budget'!#REF!</f>
        <v>#REF!</v>
      </c>
      <c r="R10" s="143">
        <f>'2. Detailed Budget'!G13</f>
        <v>0</v>
      </c>
      <c r="S10" s="143">
        <f>'2. Detailed Budget'!H13</f>
        <v>0</v>
      </c>
      <c r="T10" s="143">
        <f>'2. Detailed Budget'!I13</f>
        <v>0</v>
      </c>
      <c r="U10" s="143">
        <f>'2. Detailed Budget'!J13</f>
        <v>0</v>
      </c>
      <c r="V10" s="143">
        <f>'2. Detailed Budget'!K13</f>
        <v>0</v>
      </c>
      <c r="W10" s="143">
        <f>'2. Detailed Budget'!L13</f>
        <v>0</v>
      </c>
      <c r="X10" s="143">
        <f>'2. Detailed Budget'!M13</f>
        <v>0</v>
      </c>
      <c r="Y10" s="143">
        <f>'2. Detailed Budget'!N13</f>
        <v>0</v>
      </c>
      <c r="Z10" s="143">
        <f>'2. Detailed Budget'!O13</f>
        <v>0</v>
      </c>
      <c r="AA10" s="143">
        <f>'2. Detailed Budget'!P13</f>
        <v>0</v>
      </c>
    </row>
    <row r="11" spans="1:27" ht="32.5" customHeight="1">
      <c r="A11" s="50">
        <v>2</v>
      </c>
      <c r="B11" s="54" t="s">
        <v>73</v>
      </c>
      <c r="C11" s="16">
        <f>'1 Workplan'!C26</f>
        <v>0</v>
      </c>
      <c r="D11" s="16">
        <f>'1 Workplan'!F26</f>
        <v>0</v>
      </c>
      <c r="E11" s="98">
        <f>'1 Workplan'!D26</f>
        <v>0</v>
      </c>
      <c r="F11" s="98">
        <f>'1 Workplan'!E26</f>
        <v>0</v>
      </c>
      <c r="G11" s="16">
        <f>'1 Workplan'!G26</f>
        <v>0</v>
      </c>
      <c r="H11" s="16">
        <f>'1 Workplan'!H26</f>
        <v>0</v>
      </c>
      <c r="I11" s="144">
        <f>'2. Detailed Budget'!D26</f>
        <v>0</v>
      </c>
      <c r="J11" s="144">
        <f>'2. Detailed Budget'!E26</f>
        <v>0</v>
      </c>
      <c r="K11" s="144">
        <f>'2. Detailed Budget'!F26</f>
        <v>0</v>
      </c>
      <c r="L11" s="144" t="e">
        <f>'2. Detailed Budget'!#REF!</f>
        <v>#REF!</v>
      </c>
      <c r="M11" s="144" t="e">
        <f>'2. Detailed Budget'!#REF!</f>
        <v>#REF!</v>
      </c>
      <c r="N11" s="144" t="e">
        <f>'2. Detailed Budget'!#REF!</f>
        <v>#REF!</v>
      </c>
      <c r="O11" s="144" t="e">
        <f>'2. Detailed Budget'!#REF!</f>
        <v>#REF!</v>
      </c>
      <c r="P11" s="144" t="e">
        <f>'2. Detailed Budget'!#REF!</f>
        <v>#REF!</v>
      </c>
      <c r="Q11" s="144" t="e">
        <f>'2. Detailed Budget'!#REF!</f>
        <v>#REF!</v>
      </c>
      <c r="R11" s="144">
        <f>'2. Detailed Budget'!G26</f>
        <v>0</v>
      </c>
      <c r="S11" s="144">
        <f>'2. Detailed Budget'!H26</f>
        <v>0</v>
      </c>
      <c r="T11" s="144">
        <f>'2. Detailed Budget'!I26</f>
        <v>0</v>
      </c>
      <c r="U11" s="144">
        <f>'2. Detailed Budget'!J26</f>
        <v>0</v>
      </c>
      <c r="V11" s="144">
        <f>'2. Detailed Budget'!K26</f>
        <v>0</v>
      </c>
      <c r="W11" s="144">
        <f>'2. Detailed Budget'!L26</f>
        <v>0</v>
      </c>
      <c r="X11" s="144">
        <f>'2. Detailed Budget'!M26</f>
        <v>0</v>
      </c>
      <c r="Y11" s="144">
        <f>'2. Detailed Budget'!N26</f>
        <v>0</v>
      </c>
      <c r="Z11" s="144">
        <f>'2. Detailed Budget'!O26</f>
        <v>0</v>
      </c>
      <c r="AA11" s="144">
        <f>'2. Detailed Budget'!P26</f>
        <v>0</v>
      </c>
    </row>
    <row r="12" spans="1:27" ht="32.5" customHeight="1" thickBot="1">
      <c r="A12" s="50">
        <v>3</v>
      </c>
      <c r="B12" s="56" t="s">
        <v>77</v>
      </c>
      <c r="C12" s="17">
        <f>'1 Workplan'!C31</f>
        <v>0</v>
      </c>
      <c r="D12" s="141">
        <f>'1 Workplan'!F31</f>
        <v>0</v>
      </c>
      <c r="E12" s="99">
        <f>'1 Workplan'!D31</f>
        <v>0</v>
      </c>
      <c r="F12" s="99">
        <f>'1 Workplan'!E31</f>
        <v>0</v>
      </c>
      <c r="G12" s="141">
        <f>'1 Workplan'!G31</f>
        <v>0</v>
      </c>
      <c r="H12" s="141">
        <f>'1 Workplan'!H31</f>
        <v>0</v>
      </c>
      <c r="I12" s="144">
        <f>'2. Detailed Budget'!D39</f>
        <v>0</v>
      </c>
      <c r="J12" s="144">
        <f>'2. Detailed Budget'!E39</f>
        <v>0</v>
      </c>
      <c r="K12" s="144">
        <f>'2. Detailed Budget'!F39</f>
        <v>0</v>
      </c>
      <c r="L12" s="144" t="e">
        <f>'2. Detailed Budget'!#REF!</f>
        <v>#REF!</v>
      </c>
      <c r="M12" s="144" t="e">
        <f>'2. Detailed Budget'!#REF!</f>
        <v>#REF!</v>
      </c>
      <c r="N12" s="144" t="e">
        <f>'2. Detailed Budget'!#REF!</f>
        <v>#REF!</v>
      </c>
      <c r="O12" s="144" t="e">
        <f>'2. Detailed Budget'!#REF!</f>
        <v>#REF!</v>
      </c>
      <c r="P12" s="144" t="e">
        <f>'2. Detailed Budget'!#REF!</f>
        <v>#REF!</v>
      </c>
      <c r="Q12" s="144" t="e">
        <f>'2. Detailed Budget'!#REF!</f>
        <v>#REF!</v>
      </c>
      <c r="R12" s="144">
        <f>'2. Detailed Budget'!G39</f>
        <v>0</v>
      </c>
      <c r="S12" s="144">
        <f>'2. Detailed Budget'!H39</f>
        <v>0</v>
      </c>
      <c r="T12" s="144">
        <f>'2. Detailed Budget'!I39</f>
        <v>0</v>
      </c>
      <c r="U12" s="144">
        <f>'2. Detailed Budget'!J39</f>
        <v>0</v>
      </c>
      <c r="V12" s="144">
        <f>'2. Detailed Budget'!K39</f>
        <v>0</v>
      </c>
      <c r="W12" s="144">
        <f>'2. Detailed Budget'!L39</f>
        <v>0</v>
      </c>
      <c r="X12" s="144">
        <f>'2. Detailed Budget'!M39</f>
        <v>0</v>
      </c>
      <c r="Y12" s="144">
        <f>'2. Detailed Budget'!N39</f>
        <v>0</v>
      </c>
      <c r="Z12" s="144">
        <f>'2. Detailed Budget'!O39</f>
        <v>0</v>
      </c>
      <c r="AA12" s="144">
        <f>'2. Detailed Budget'!P39</f>
        <v>0</v>
      </c>
    </row>
    <row r="13" spans="1:27" ht="32.5" customHeight="1" thickBot="1">
      <c r="A13" s="50">
        <v>4</v>
      </c>
      <c r="B13" s="92" t="s">
        <v>81</v>
      </c>
      <c r="C13" s="17" t="str">
        <f>'1 Workplan'!C36</f>
        <v xml:space="preserve">Include attendance at P4G-related bilateral meetings and workshops with the National Platforms to accelerate the partnership's work, as well as international travel to the 2025 Summit which is planned to take place in Vietnam. </v>
      </c>
      <c r="D13" s="41"/>
      <c r="E13" s="41"/>
      <c r="F13" s="41"/>
      <c r="G13" s="41"/>
      <c r="H13" s="41"/>
      <c r="I13" s="144">
        <f>'2. Detailed Budget'!D52</f>
        <v>0</v>
      </c>
      <c r="J13" s="144">
        <f>'2. Detailed Budget'!E52</f>
        <v>0</v>
      </c>
      <c r="K13" s="144">
        <f>'2. Detailed Budget'!F52</f>
        <v>0</v>
      </c>
      <c r="L13" s="144" t="e">
        <f>'2. Detailed Budget'!#REF!</f>
        <v>#REF!</v>
      </c>
      <c r="M13" s="144" t="e">
        <f>'2. Detailed Budget'!#REF!</f>
        <v>#REF!</v>
      </c>
      <c r="N13" s="144" t="e">
        <f>'2. Detailed Budget'!#REF!</f>
        <v>#REF!</v>
      </c>
      <c r="O13" s="144" t="e">
        <f>'2. Detailed Budget'!#REF!</f>
        <v>#REF!</v>
      </c>
      <c r="P13" s="144" t="e">
        <f>'2. Detailed Budget'!#REF!</f>
        <v>#REF!</v>
      </c>
      <c r="Q13" s="144" t="e">
        <f>'2. Detailed Budget'!#REF!</f>
        <v>#REF!</v>
      </c>
      <c r="R13" s="144">
        <f>'2. Detailed Budget'!G52</f>
        <v>0</v>
      </c>
      <c r="S13" s="144">
        <f>'2. Detailed Budget'!H52</f>
        <v>0</v>
      </c>
      <c r="T13" s="144">
        <f>'2. Detailed Budget'!I52</f>
        <v>0</v>
      </c>
      <c r="U13" s="144">
        <f>'2. Detailed Budget'!J52</f>
        <v>0</v>
      </c>
      <c r="V13" s="144">
        <f>'2. Detailed Budget'!K52</f>
        <v>0</v>
      </c>
      <c r="W13" s="144">
        <f>'2. Detailed Budget'!L52</f>
        <v>0</v>
      </c>
      <c r="X13" s="144">
        <f>'2. Detailed Budget'!M52</f>
        <v>0</v>
      </c>
      <c r="Y13" s="144">
        <f>'2. Detailed Budget'!N52</f>
        <v>0</v>
      </c>
      <c r="Z13" s="144">
        <f>'2. Detailed Budget'!O52</f>
        <v>0</v>
      </c>
      <c r="AA13" s="144">
        <f>'2. Detailed Budget'!P52</f>
        <v>0</v>
      </c>
    </row>
    <row r="14" spans="1:27" ht="32.5" customHeight="1" thickBot="1">
      <c r="A14" s="50">
        <v>5</v>
      </c>
      <c r="B14" s="93" t="s">
        <v>128</v>
      </c>
      <c r="C14" s="17" t="str">
        <f>'1 Workplan'!C41</f>
        <v>Report as required by P4G and WRI.</v>
      </c>
      <c r="D14" s="41"/>
      <c r="E14" s="41"/>
      <c r="F14" s="41"/>
      <c r="G14" s="41"/>
      <c r="H14" s="41"/>
      <c r="I14" s="144">
        <f>'2. Detailed Budget'!D65</f>
        <v>0</v>
      </c>
      <c r="J14" s="144">
        <f>'2. Detailed Budget'!E65</f>
        <v>0</v>
      </c>
      <c r="K14" s="144">
        <f>'2. Detailed Budget'!F65</f>
        <v>0</v>
      </c>
      <c r="L14" s="144" t="e">
        <f>'2. Detailed Budget'!#REF!</f>
        <v>#REF!</v>
      </c>
      <c r="M14" s="144" t="e">
        <f>'2. Detailed Budget'!#REF!</f>
        <v>#REF!</v>
      </c>
      <c r="N14" s="144" t="e">
        <f>'2. Detailed Budget'!#REF!</f>
        <v>#REF!</v>
      </c>
      <c r="O14" s="144" t="e">
        <f>'2. Detailed Budget'!#REF!</f>
        <v>#REF!</v>
      </c>
      <c r="P14" s="144" t="e">
        <f>'2. Detailed Budget'!#REF!</f>
        <v>#REF!</v>
      </c>
      <c r="Q14" s="144" t="e">
        <f>'2. Detailed Budget'!#REF!</f>
        <v>#REF!</v>
      </c>
      <c r="R14" s="144">
        <f>'2. Detailed Budget'!G65</f>
        <v>0</v>
      </c>
      <c r="S14" s="144">
        <f>'2. Detailed Budget'!H65</f>
        <v>0</v>
      </c>
      <c r="T14" s="144">
        <f>'2. Detailed Budget'!I65</f>
        <v>0</v>
      </c>
      <c r="U14" s="144">
        <f>'2. Detailed Budget'!J65</f>
        <v>0</v>
      </c>
      <c r="V14" s="144">
        <f>'2. Detailed Budget'!K65</f>
        <v>0</v>
      </c>
      <c r="W14" s="144">
        <f>'2. Detailed Budget'!L65</f>
        <v>0</v>
      </c>
      <c r="X14" s="144">
        <f>'2. Detailed Budget'!M65</f>
        <v>0</v>
      </c>
      <c r="Y14" s="144">
        <f>'2. Detailed Budget'!N65</f>
        <v>0</v>
      </c>
      <c r="Z14" s="144">
        <f>'2. Detailed Budget'!O65</f>
        <v>0</v>
      </c>
      <c r="AA14" s="144">
        <f>'2. Detailed Budget'!P65</f>
        <v>0</v>
      </c>
    </row>
    <row r="15" spans="1:27" ht="32.5" customHeight="1">
      <c r="A15" s="50">
        <v>6</v>
      </c>
      <c r="B15" s="93" t="str">
        <f>'2. Detailed Budget'!B78</f>
        <v>Other mandatory activities</v>
      </c>
      <c r="C15" s="177"/>
      <c r="D15" s="41"/>
      <c r="E15" s="41"/>
      <c r="F15" s="41"/>
      <c r="G15" s="41"/>
      <c r="H15" s="41"/>
      <c r="I15" s="144">
        <f>'2. Detailed Budget'!D78</f>
        <v>0</v>
      </c>
      <c r="J15" s="144">
        <f>'2. Detailed Budget'!E78</f>
        <v>0</v>
      </c>
      <c r="K15" s="144">
        <f>'2. Detailed Budget'!F78</f>
        <v>0</v>
      </c>
      <c r="L15" s="144" t="e">
        <f>'2. Detailed Budget'!#REF!</f>
        <v>#REF!</v>
      </c>
      <c r="M15" s="144" t="e">
        <f>'2. Detailed Budget'!#REF!</f>
        <v>#REF!</v>
      </c>
      <c r="N15" s="144" t="e">
        <f>'2. Detailed Budget'!#REF!</f>
        <v>#REF!</v>
      </c>
      <c r="O15" s="144" t="e">
        <f>'2. Detailed Budget'!#REF!</f>
        <v>#REF!</v>
      </c>
      <c r="P15" s="144" t="e">
        <f>'2. Detailed Budget'!#REF!</f>
        <v>#REF!</v>
      </c>
      <c r="Q15" s="144" t="e">
        <f>'2. Detailed Budget'!#REF!</f>
        <v>#REF!</v>
      </c>
      <c r="R15" s="144">
        <f>'2. Detailed Budget'!G78</f>
        <v>0</v>
      </c>
      <c r="S15" s="144">
        <f>'2. Detailed Budget'!H78</f>
        <v>0</v>
      </c>
      <c r="T15" s="144">
        <f>'2. Detailed Budget'!I78</f>
        <v>0</v>
      </c>
      <c r="U15" s="144">
        <f>'2. Detailed Budget'!J78</f>
        <v>0</v>
      </c>
      <c r="V15" s="144">
        <f>'2. Detailed Budget'!K78</f>
        <v>0</v>
      </c>
      <c r="W15" s="144">
        <f>'2. Detailed Budget'!L78</f>
        <v>0</v>
      </c>
      <c r="X15" s="144">
        <f>'2. Detailed Budget'!M78</f>
        <v>0</v>
      </c>
      <c r="Y15" s="144">
        <f>'2. Detailed Budget'!N78</f>
        <v>0</v>
      </c>
      <c r="Z15" s="144">
        <f>'2. Detailed Budget'!O78</f>
        <v>0</v>
      </c>
      <c r="AA15" s="144">
        <f>'2. Detailed Budget'!P78</f>
        <v>0</v>
      </c>
    </row>
    <row r="16" spans="1:27" ht="32.5" customHeight="1" thickBot="1">
      <c r="A16" s="48">
        <v>98</v>
      </c>
      <c r="B16" s="66" t="s">
        <v>132</v>
      </c>
      <c r="C16" s="41"/>
      <c r="D16" s="41"/>
      <c r="E16" s="41"/>
      <c r="F16" s="41"/>
      <c r="G16" s="41"/>
      <c r="H16" s="41"/>
      <c r="I16" s="180">
        <f>'2. Detailed Budget'!D85</f>
        <v>0</v>
      </c>
      <c r="J16" s="180">
        <f>'2. Detailed Budget'!E85</f>
        <v>0</v>
      </c>
      <c r="K16" s="180">
        <f>'2. Detailed Budget'!F85</f>
        <v>0</v>
      </c>
      <c r="L16" s="180" t="e">
        <f>'2. Detailed Budget'!#REF!</f>
        <v>#REF!</v>
      </c>
      <c r="M16" s="180" t="e">
        <f>'2. Detailed Budget'!#REF!</f>
        <v>#REF!</v>
      </c>
      <c r="N16" s="180" t="e">
        <f>'2. Detailed Budget'!#REF!</f>
        <v>#REF!</v>
      </c>
      <c r="O16" s="180" t="e">
        <f>'2. Detailed Budget'!#REF!</f>
        <v>#REF!</v>
      </c>
      <c r="P16" s="180" t="e">
        <f>'2. Detailed Budget'!#REF!</f>
        <v>#REF!</v>
      </c>
      <c r="Q16" s="180" t="e">
        <f>'2. Detailed Budget'!#REF!</f>
        <v>#REF!</v>
      </c>
      <c r="R16" s="180">
        <f>'2. Detailed Budget'!G85</f>
        <v>0</v>
      </c>
      <c r="S16" s="180">
        <f>'2. Detailed Budget'!H85</f>
        <v>0</v>
      </c>
      <c r="T16" s="180">
        <f>'2. Detailed Budget'!I85</f>
        <v>0</v>
      </c>
      <c r="U16" s="180">
        <f>'2. Detailed Budget'!J85</f>
        <v>0</v>
      </c>
      <c r="V16" s="180">
        <f>'2. Detailed Budget'!K85</f>
        <v>0</v>
      </c>
      <c r="W16" s="180">
        <f>'2. Detailed Budget'!L85</f>
        <v>0</v>
      </c>
      <c r="X16" s="180">
        <f>'2. Detailed Budget'!M85</f>
        <v>0</v>
      </c>
      <c r="Y16" s="180">
        <f>'2. Detailed Budget'!N85</f>
        <v>0</v>
      </c>
      <c r="Z16" s="180">
        <f>'2. Detailed Budget'!O85</f>
        <v>0</v>
      </c>
      <c r="AA16" s="180">
        <f>'2. Detailed Budget'!P85</f>
        <v>0</v>
      </c>
    </row>
    <row r="17" spans="1:27" ht="21" customHeight="1" thickBot="1">
      <c r="A17" s="49">
        <v>99</v>
      </c>
      <c r="B17" s="67" t="s">
        <v>133</v>
      </c>
      <c r="C17" s="41"/>
      <c r="D17" s="41"/>
      <c r="E17" s="41"/>
      <c r="F17" s="41"/>
      <c r="G17" s="41"/>
      <c r="H17" s="41"/>
      <c r="I17" s="144">
        <f>'2. Detailed Budget'!D87</f>
        <v>0</v>
      </c>
      <c r="J17" s="144">
        <f>'2. Detailed Budget'!E87</f>
        <v>0</v>
      </c>
      <c r="K17" s="144">
        <f>'2. Detailed Budget'!F87</f>
        <v>0</v>
      </c>
      <c r="L17" s="144" t="e">
        <f>'2. Detailed Budget'!#REF!</f>
        <v>#REF!</v>
      </c>
      <c r="M17" s="144" t="e">
        <f>'2. Detailed Budget'!#REF!</f>
        <v>#REF!</v>
      </c>
      <c r="N17" s="144" t="e">
        <f>'2. Detailed Budget'!#REF!</f>
        <v>#REF!</v>
      </c>
      <c r="O17" s="144" t="e">
        <f>'2. Detailed Budget'!#REF!</f>
        <v>#REF!</v>
      </c>
      <c r="P17" s="144" t="e">
        <f>'2. Detailed Budget'!#REF!</f>
        <v>#REF!</v>
      </c>
      <c r="Q17" s="144" t="e">
        <f>'2. Detailed Budget'!#REF!</f>
        <v>#REF!</v>
      </c>
      <c r="R17" s="144">
        <f>'2. Detailed Budget'!G87</f>
        <v>0</v>
      </c>
      <c r="S17" s="144">
        <f>'2. Detailed Budget'!H87</f>
        <v>0</v>
      </c>
      <c r="T17" s="144">
        <f>'2. Detailed Budget'!I87</f>
        <v>0</v>
      </c>
      <c r="U17" s="144">
        <f>'2. Detailed Budget'!J87</f>
        <v>0</v>
      </c>
      <c r="V17" s="144">
        <f>'2. Detailed Budget'!K87</f>
        <v>0</v>
      </c>
      <c r="W17" s="144">
        <f>'2. Detailed Budget'!L87</f>
        <v>0</v>
      </c>
      <c r="X17" s="144">
        <f>'2. Detailed Budget'!M87</f>
        <v>0</v>
      </c>
      <c r="Y17" s="144">
        <f>'2. Detailed Budget'!N87</f>
        <v>0</v>
      </c>
      <c r="Z17" s="144">
        <f>'2. Detailed Budget'!O87</f>
        <v>0</v>
      </c>
      <c r="AA17" s="144">
        <f>'2. Detailed Budget'!P87</f>
        <v>0</v>
      </c>
    </row>
    <row r="18" spans="1:27" ht="32.5" customHeight="1" thickBot="1">
      <c r="A18" s="42">
        <v>100</v>
      </c>
      <c r="B18" s="66" t="s">
        <v>134</v>
      </c>
      <c r="C18" s="41"/>
      <c r="D18" s="41"/>
      <c r="E18" s="41"/>
      <c r="F18" s="41"/>
      <c r="G18" s="41"/>
      <c r="H18" s="41"/>
      <c r="I18" s="145">
        <f>I16+I17</f>
        <v>0</v>
      </c>
      <c r="J18" s="145">
        <f t="shared" ref="J18:AA18" si="0">J16+J17</f>
        <v>0</v>
      </c>
      <c r="K18" s="145">
        <f t="shared" si="0"/>
        <v>0</v>
      </c>
      <c r="L18" s="145" t="e">
        <f t="shared" si="0"/>
        <v>#REF!</v>
      </c>
      <c r="M18" s="145" t="e">
        <f t="shared" si="0"/>
        <v>#REF!</v>
      </c>
      <c r="N18" s="145" t="e">
        <f t="shared" si="0"/>
        <v>#REF!</v>
      </c>
      <c r="O18" s="145" t="e">
        <f t="shared" si="0"/>
        <v>#REF!</v>
      </c>
      <c r="P18" s="145" t="e">
        <f t="shared" si="0"/>
        <v>#REF!</v>
      </c>
      <c r="Q18" s="145" t="e">
        <f t="shared" si="0"/>
        <v>#REF!</v>
      </c>
      <c r="R18" s="145">
        <f t="shared" si="0"/>
        <v>0</v>
      </c>
      <c r="S18" s="145">
        <f t="shared" si="0"/>
        <v>0</v>
      </c>
      <c r="T18" s="145">
        <f t="shared" si="0"/>
        <v>0</v>
      </c>
      <c r="U18" s="145">
        <f t="shared" si="0"/>
        <v>0</v>
      </c>
      <c r="V18" s="145">
        <f t="shared" si="0"/>
        <v>0</v>
      </c>
      <c r="W18" s="145">
        <f t="shared" si="0"/>
        <v>0</v>
      </c>
      <c r="X18" s="145">
        <f t="shared" si="0"/>
        <v>0</v>
      </c>
      <c r="Y18" s="145">
        <f t="shared" si="0"/>
        <v>0</v>
      </c>
      <c r="Z18" s="145">
        <f t="shared" si="0"/>
        <v>0</v>
      </c>
      <c r="AA18" s="145">
        <f t="shared" si="0"/>
        <v>0</v>
      </c>
    </row>
    <row r="20" spans="1:27">
      <c r="J20" s="55"/>
      <c r="K20" s="55"/>
      <c r="L20" s="55"/>
      <c r="M20" s="55"/>
      <c r="N20" s="55"/>
      <c r="O20" s="55"/>
      <c r="P20" s="55"/>
      <c r="Q20" s="55"/>
      <c r="R20" s="55"/>
      <c r="S20" s="55"/>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 Chavez</DisplayName>
        <AccountId>10668</AccountId>
        <AccountType/>
      </UserInfo>
      <UserInfo>
        <DisplayName>Paul Mbole</DisplayName>
        <AccountId>10889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20" ma:contentTypeDescription="Create a new document." ma:contentTypeScope="" ma:versionID="a07c5a6efdc06025595a6b4cef243afa">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a53ac075d71b311aa1ddd7da42c31218"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ACFBA-E61B-43E1-9E5F-3A884B4D3B5D}">
  <ds:schemaRefs>
    <ds:schemaRef ds:uri="http://schemas.microsoft.com/office/2006/metadata/properties"/>
    <ds:schemaRef ds:uri="http://schemas.microsoft.com/office/infopath/2007/PartnerControls"/>
    <ds:schemaRef ds:uri="http://schemas.microsoft.com/sharepoint/v3"/>
    <ds:schemaRef ds:uri="71096736-f358-4fe5-a149-19022cfc0a18"/>
    <ds:schemaRef ds:uri="ada2a3d7-7eda-4fba-a762-5379d715e6ad"/>
  </ds:schemaRefs>
</ds:datastoreItem>
</file>

<file path=customXml/itemProps2.xml><?xml version="1.0" encoding="utf-8"?>
<ds:datastoreItem xmlns:ds="http://schemas.openxmlformats.org/officeDocument/2006/customXml" ds:itemID="{B51F2883-A8D6-4E49-99E3-69C2382FA9BB}">
  <ds:schemaRefs>
    <ds:schemaRef ds:uri="http://schemas.microsoft.com/sharepoint/v3/contenttype/forms"/>
  </ds:schemaRefs>
</ds:datastoreItem>
</file>

<file path=customXml/itemProps3.xml><?xml version="1.0" encoding="utf-8"?>
<ds:datastoreItem xmlns:ds="http://schemas.openxmlformats.org/officeDocument/2006/customXml" ds:itemID="{E06A558D-6EA6-4781-8689-8FF203400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a2a3d7-7eda-4fba-a762-5379d715e6ad"/>
    <ds:schemaRef ds:uri="71096736-f358-4fe5-a149-19022cfc0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 </vt:lpstr>
      <vt:lpstr>1 Workplan</vt:lpstr>
      <vt:lpstr>2. Detailed Budget</vt:lpstr>
      <vt:lpstr>Budget workings</vt:lpstr>
      <vt:lpstr>3 M&amp;E</vt:lpstr>
      <vt:lpstr>4 Risk Assessment</vt:lpstr>
      <vt:lpstr>5 Summary Data</vt:lpstr>
      <vt:lpstr>'1 Workplan'!Print_Area</vt:lpstr>
      <vt:lpstr>'Instructions '!Print_Area</vt:lpstr>
      <vt:lpstr>'1 Workplan'!Print_Titles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Sangeetha Sarma</cp:lastModifiedBy>
  <cp:revision/>
  <dcterms:created xsi:type="dcterms:W3CDTF">2018-04-12T22:35:16Z</dcterms:created>
  <dcterms:modified xsi:type="dcterms:W3CDTF">2024-10-07T20:59:39Z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